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WebImage.xml" ContentType="application/vnd.ms-excel.rdrichvaluewebim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EstaPastaDeTrabalho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picoh\Downloads\"/>
    </mc:Choice>
  </mc:AlternateContent>
  <xr:revisionPtr revIDLastSave="0" documentId="13_ncr:1_{8AF533FA-E697-4595-8144-0264B3DD4C34}" xr6:coauthVersionLast="47" xr6:coauthVersionMax="47" xr10:uidLastSave="{00000000-0000-0000-0000-000000000000}"/>
  <bookViews>
    <workbookView xWindow="-120" yWindow="-120" windowWidth="29040" windowHeight="15840" xr2:uid="{2C9218E3-72BD-49F2-9EDC-03C85CF878B2}"/>
  </bookViews>
  <sheets>
    <sheet name="Menu Principal" sheetId="9" r:id="rId1"/>
    <sheet name="Usuários" sheetId="3" r:id="rId2"/>
    <sheet name="Projetos" sheetId="4" r:id="rId3"/>
    <sheet name="Atividades" sheetId="2" r:id="rId4"/>
    <sheet name="Kanban" sheetId="1" r:id="rId5"/>
    <sheet name="Auxiliar" sheetId="8" state="hidden" r:id="rId6"/>
    <sheet name="Auxiliar1" sheetId="6" state="hidden" r:id="rId7"/>
    <sheet name="Painel" sheetId="5" r:id="rId8"/>
    <sheet name="Contatos" sheetId="10" r:id="rId9"/>
  </sheets>
  <definedNames>
    <definedName name="_xlcn.WorksheetConnection_PlanilhaKanban.xlsxtAtividades" hidden="1">tAtividades[]</definedName>
    <definedName name="_xlcn.WorksheetConnection_PlanilhaKanban.xlsxtUsuarios" hidden="1">tUsuarios[]</definedName>
    <definedName name="lProjetos">tProjetos[Projeto]</definedName>
    <definedName name="lUsuarios">tUsuarios[Nome]</definedName>
  </definedNames>
  <calcPr calcId="181029"/>
  <pivotCaches>
    <pivotCache cacheId="0" r:id="rId10"/>
    <pivotCache cacheId="1" r:id="rId11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Usuarios" name="tUsuarios" connection="WorksheetConnection_Planilha Kanban.xlsx!tUsuarios"/>
          <x15:modelTable id="tAtividades" name="tAtividades" connection="WorksheetConnection_Planilha Kanban.xlsx!tAtividades"/>
        </x15:modelTables>
      </x15:dataModel>
    </ext>
  </extLst>
</workbook>
</file>

<file path=xl/calcChain.xml><?xml version="1.0" encoding="utf-8"?>
<calcChain xmlns="http://schemas.openxmlformats.org/spreadsheetml/2006/main">
  <c r="I15" i="2" l="1"/>
  <c r="E4" i="6"/>
  <c r="E5" i="6"/>
  <c r="E6" i="6"/>
  <c r="E7" i="6"/>
  <c r="E3" i="6"/>
  <c r="B22" i="2"/>
  <c r="B23" i="2"/>
  <c r="I22" i="2"/>
  <c r="I23" i="2"/>
  <c r="B20" i="2"/>
  <c r="B21" i="2"/>
  <c r="I20" i="2"/>
  <c r="I21" i="2"/>
  <c r="B18" i="2"/>
  <c r="B19" i="2"/>
  <c r="I18" i="2"/>
  <c r="I19" i="2"/>
  <c r="B8" i="2"/>
  <c r="B9" i="2"/>
  <c r="B10" i="2"/>
  <c r="B11" i="2"/>
  <c r="B12" i="2"/>
  <c r="B13" i="2"/>
  <c r="B14" i="2"/>
  <c r="B15" i="2"/>
  <c r="B16" i="2"/>
  <c r="B17" i="2"/>
  <c r="I8" i="2"/>
  <c r="I9" i="2"/>
  <c r="I10" i="2"/>
  <c r="I11" i="2"/>
  <c r="I12" i="2"/>
  <c r="I13" i="2"/>
  <c r="I14" i="2"/>
  <c r="I16" i="2"/>
  <c r="I17" i="2"/>
  <c r="I6" i="2"/>
  <c r="I7" i="2"/>
  <c r="B7" i="2"/>
  <c r="B6" i="2"/>
  <c r="I3" i="1" l="1"/>
  <c r="K4" i="1" s="1" a="1"/>
  <c r="K4" i="1" s="1"/>
  <c r="S3" i="1"/>
  <c r="U3" i="1" s="1" a="1"/>
  <c r="U3" i="1" s="1"/>
  <c r="N3" i="1"/>
  <c r="D3" i="1"/>
  <c r="D8" i="1" l="1"/>
  <c r="F8" i="1" s="1"/>
  <c r="P5" i="1" a="1"/>
  <c r="P5" i="1" s="1"/>
  <c r="P6" i="1" a="1"/>
  <c r="P6" i="1" s="1"/>
  <c r="K3" i="1" a="1"/>
  <c r="K3" i="1" s="1"/>
  <c r="J3" i="1" a="1"/>
  <c r="J3" i="1" s="1"/>
  <c r="I8" i="1"/>
  <c r="K9" i="1" s="1" a="1"/>
  <c r="K9" i="1" s="1"/>
  <c r="K5" i="1" a="1"/>
  <c r="K5" i="1" s="1"/>
  <c r="K6" i="1" a="1"/>
  <c r="K6" i="1" s="1"/>
  <c r="N8" i="1"/>
  <c r="P11" i="1" s="1" a="1"/>
  <c r="P11" i="1" s="1"/>
  <c r="O3" i="1" a="1"/>
  <c r="O3" i="1" s="1"/>
  <c r="P4" i="1" a="1"/>
  <c r="P4" i="1" s="1"/>
  <c r="S8" i="1"/>
  <c r="S13" i="1" s="1"/>
  <c r="U6" i="1" a="1"/>
  <c r="U6" i="1" s="1"/>
  <c r="P3" i="1" a="1"/>
  <c r="P3" i="1" s="1"/>
  <c r="U5" i="1" a="1"/>
  <c r="U5" i="1" s="1"/>
  <c r="T3" i="1" a="1"/>
  <c r="T3" i="1" s="1"/>
  <c r="U4" i="1" a="1"/>
  <c r="U4" i="1" s="1"/>
  <c r="E3" i="1" a="1"/>
  <c r="E3" i="1" s="1"/>
  <c r="F5" i="1" a="1"/>
  <c r="F5" i="1" s="1"/>
  <c r="F4" i="1" a="1"/>
  <c r="F4" i="1" s="1"/>
  <c r="F6" i="1" a="1"/>
  <c r="F6" i="1" s="1"/>
  <c r="F3" i="1" a="1"/>
  <c r="F3" i="1" s="1"/>
  <c r="I13" i="1" l="1"/>
  <c r="K16" i="1" s="1" a="1"/>
  <c r="K16" i="1" s="1"/>
  <c r="D13" i="1"/>
  <c r="D18" i="1" s="1"/>
  <c r="N13" i="1"/>
  <c r="P13" i="1" s="1" a="1"/>
  <c r="P13" i="1" s="1"/>
  <c r="J8" i="1" a="1"/>
  <c r="J8" i="1" s="1"/>
  <c r="K8" i="1" a="1"/>
  <c r="K8" i="1" s="1"/>
  <c r="K10" i="1" a="1"/>
  <c r="K10" i="1" s="1"/>
  <c r="K11" i="1" a="1"/>
  <c r="K11" i="1" s="1"/>
  <c r="P8" i="1" a="1"/>
  <c r="P8" i="1" s="1"/>
  <c r="P10" i="1" a="1"/>
  <c r="P10" i="1" s="1"/>
  <c r="O8" i="1" a="1"/>
  <c r="O8" i="1" s="1"/>
  <c r="P9" i="1" a="1"/>
  <c r="P9" i="1" s="1"/>
  <c r="U13" i="1" a="1"/>
  <c r="U13" i="1" s="1"/>
  <c r="U16" i="1" a="1"/>
  <c r="U16" i="1" s="1"/>
  <c r="U15" i="1" a="1"/>
  <c r="U15" i="1" s="1"/>
  <c r="U14" i="1" a="1"/>
  <c r="U14" i="1" s="1"/>
  <c r="T13" i="1" a="1"/>
  <c r="T13" i="1" s="1"/>
  <c r="U11" i="1" a="1"/>
  <c r="U11" i="1" s="1"/>
  <c r="U10" i="1" a="1"/>
  <c r="U10" i="1" s="1"/>
  <c r="U9" i="1" a="1"/>
  <c r="U9" i="1" s="1"/>
  <c r="U8" i="1" a="1"/>
  <c r="U8" i="1" s="1"/>
  <c r="T8" i="1" a="1"/>
  <c r="T8" i="1" s="1"/>
  <c r="S18" i="1"/>
  <c r="E8" i="1" a="1"/>
  <c r="E8" i="1" s="1"/>
  <c r="F11" i="1" a="1"/>
  <c r="F11" i="1" s="1"/>
  <c r="F9" i="1" a="1"/>
  <c r="F9" i="1" s="1"/>
  <c r="F10" i="1" a="1"/>
  <c r="F10" i="1" s="1"/>
  <c r="J13" i="1" l="1" a="1"/>
  <c r="J13" i="1" s="1"/>
  <c r="K13" i="1" a="1"/>
  <c r="K13" i="1" s="1"/>
  <c r="I18" i="1"/>
  <c r="I23" i="1" s="1"/>
  <c r="K26" i="1" s="1" a="1"/>
  <c r="K26" i="1" s="1"/>
  <c r="K14" i="1" a="1"/>
  <c r="K14" i="1" s="1"/>
  <c r="K15" i="1" a="1"/>
  <c r="K15" i="1" s="1"/>
  <c r="P15" i="1" a="1"/>
  <c r="P15" i="1" s="1"/>
  <c r="P14" i="1" a="1"/>
  <c r="P14" i="1" s="1"/>
  <c r="N18" i="1"/>
  <c r="P19" i="1" s="1" a="1"/>
  <c r="P19" i="1" s="1"/>
  <c r="P16" i="1" a="1"/>
  <c r="P16" i="1" s="1"/>
  <c r="O13" i="1" a="1"/>
  <c r="O13" i="1" s="1"/>
  <c r="U19" i="1" a="1"/>
  <c r="U19" i="1" s="1"/>
  <c r="T18" i="1" a="1"/>
  <c r="T18" i="1" s="1"/>
  <c r="U18" i="1" a="1"/>
  <c r="U18" i="1" s="1"/>
  <c r="U21" i="1" a="1"/>
  <c r="U21" i="1" s="1"/>
  <c r="U20" i="1" a="1"/>
  <c r="U20" i="1" s="1"/>
  <c r="S23" i="1"/>
  <c r="F18" i="1" a="1"/>
  <c r="F18" i="1" s="1"/>
  <c r="F19" i="1" a="1"/>
  <c r="F19" i="1" s="1"/>
  <c r="F14" i="1" a="1"/>
  <c r="F14" i="1" s="1"/>
  <c r="F15" i="1" a="1"/>
  <c r="F15" i="1" s="1"/>
  <c r="D23" i="1"/>
  <c r="F26" i="1" s="1" a="1"/>
  <c r="F26" i="1" s="1"/>
  <c r="F13" i="1" a="1"/>
  <c r="F13" i="1" s="1"/>
  <c r="F16" i="1" a="1"/>
  <c r="F16" i="1" s="1"/>
  <c r="E13" i="1" a="1"/>
  <c r="E13" i="1" s="1"/>
  <c r="E18" i="1" a="1"/>
  <c r="E18" i="1" s="1"/>
  <c r="F21" i="1" a="1"/>
  <c r="F21" i="1" s="1"/>
  <c r="F20" i="1" a="1"/>
  <c r="F20" i="1" s="1"/>
  <c r="K21" i="1" l="1" a="1"/>
  <c r="K21" i="1" s="1"/>
  <c r="J23" i="1" a="1"/>
  <c r="J23" i="1" s="1"/>
  <c r="K23" i="1" a="1"/>
  <c r="K23" i="1" s="1"/>
  <c r="I28" i="1"/>
  <c r="J28" i="1" s="1" a="1"/>
  <c r="J28" i="1" s="1"/>
  <c r="K19" i="1" a="1"/>
  <c r="K19" i="1" s="1"/>
  <c r="K20" i="1" a="1"/>
  <c r="K20" i="1" s="1"/>
  <c r="K24" i="1" a="1"/>
  <c r="K24" i="1" s="1"/>
  <c r="K18" i="1" a="1"/>
  <c r="K18" i="1" s="1"/>
  <c r="K25" i="1" a="1"/>
  <c r="K25" i="1" s="1"/>
  <c r="J18" i="1" a="1"/>
  <c r="J18" i="1" s="1"/>
  <c r="O18" i="1" a="1"/>
  <c r="O18" i="1" s="1"/>
  <c r="N23" i="1"/>
  <c r="P23" i="1" s="1" a="1"/>
  <c r="P23" i="1" s="1"/>
  <c r="P20" i="1" a="1"/>
  <c r="P20" i="1" s="1"/>
  <c r="P21" i="1" a="1"/>
  <c r="P21" i="1" s="1"/>
  <c r="P18" i="1" a="1"/>
  <c r="P18" i="1" s="1"/>
  <c r="U26" i="1" a="1"/>
  <c r="U26" i="1" s="1"/>
  <c r="U25" i="1" a="1"/>
  <c r="U25" i="1" s="1"/>
  <c r="U24" i="1" a="1"/>
  <c r="U24" i="1" s="1"/>
  <c r="U23" i="1" a="1"/>
  <c r="U23" i="1" s="1"/>
  <c r="T23" i="1" a="1"/>
  <c r="T23" i="1" s="1"/>
  <c r="S28" i="1"/>
  <c r="D28" i="1"/>
  <c r="F28" i="1" s="1" a="1"/>
  <c r="F28" i="1" s="1"/>
  <c r="E23" i="1" a="1"/>
  <c r="E23" i="1" s="1"/>
  <c r="F23" i="1" a="1"/>
  <c r="F23" i="1" s="1"/>
  <c r="F25" i="1" a="1"/>
  <c r="F25" i="1" s="1"/>
  <c r="F24" i="1" a="1"/>
  <c r="F24" i="1" s="1"/>
  <c r="K29" i="1" l="1" a="1"/>
  <c r="K29" i="1" s="1"/>
  <c r="K31" i="1" a="1"/>
  <c r="K31" i="1" s="1"/>
  <c r="K30" i="1" a="1"/>
  <c r="K30" i="1" s="1"/>
  <c r="K28" i="1" a="1"/>
  <c r="K28" i="1" s="1"/>
  <c r="I33" i="1"/>
  <c r="K35" i="1" s="1" a="1"/>
  <c r="K35" i="1" s="1"/>
  <c r="N28" i="1"/>
  <c r="P28" i="1" s="1" a="1"/>
  <c r="P28" i="1" s="1"/>
  <c r="O23" i="1" a="1"/>
  <c r="O23" i="1" s="1"/>
  <c r="P24" i="1" a="1"/>
  <c r="P24" i="1" s="1"/>
  <c r="P26" i="1" a="1"/>
  <c r="P26" i="1" s="1"/>
  <c r="P25" i="1" a="1"/>
  <c r="P25" i="1" s="1"/>
  <c r="T28" i="1" a="1"/>
  <c r="T28" i="1" s="1"/>
  <c r="U31" i="1" a="1"/>
  <c r="U31" i="1" s="1"/>
  <c r="U29" i="1" a="1"/>
  <c r="U29" i="1" s="1"/>
  <c r="U30" i="1" a="1"/>
  <c r="U30" i="1" s="1"/>
  <c r="U28" i="1" a="1"/>
  <c r="U28" i="1" s="1"/>
  <c r="S33" i="1"/>
  <c r="E28" i="1" a="1"/>
  <c r="E28" i="1" s="1"/>
  <c r="F30" i="1" a="1"/>
  <c r="F30" i="1" s="1"/>
  <c r="F31" i="1" a="1"/>
  <c r="F31" i="1" s="1"/>
  <c r="F29" i="1" a="1"/>
  <c r="F29" i="1" s="1"/>
  <c r="D33" i="1"/>
  <c r="J33" i="1" l="1" a="1"/>
  <c r="J33" i="1" s="1"/>
  <c r="K33" i="1" a="1"/>
  <c r="K33" i="1" s="1"/>
  <c r="K34" i="1" a="1"/>
  <c r="K34" i="1" s="1"/>
  <c r="I38" i="1"/>
  <c r="J38" i="1" s="1" a="1"/>
  <c r="J38" i="1" s="1"/>
  <c r="K36" i="1" a="1"/>
  <c r="K36" i="1" s="1"/>
  <c r="O28" i="1" a="1"/>
  <c r="O28" i="1" s="1"/>
  <c r="P29" i="1" a="1"/>
  <c r="P29" i="1" s="1"/>
  <c r="P30" i="1" a="1"/>
  <c r="P30" i="1" s="1"/>
  <c r="P31" i="1" a="1"/>
  <c r="P31" i="1" s="1"/>
  <c r="N33" i="1"/>
  <c r="O33" i="1" s="1" a="1"/>
  <c r="O33" i="1" s="1"/>
  <c r="U35" i="1" a="1"/>
  <c r="U35" i="1" s="1"/>
  <c r="U34" i="1" a="1"/>
  <c r="U34" i="1" s="1"/>
  <c r="U33" i="1" a="1"/>
  <c r="U33" i="1" s="1"/>
  <c r="T33" i="1" a="1"/>
  <c r="T33" i="1" s="1"/>
  <c r="U36" i="1" a="1"/>
  <c r="U36" i="1" s="1"/>
  <c r="S38" i="1"/>
  <c r="F36" i="1" a="1"/>
  <c r="F36" i="1" s="1"/>
  <c r="F34" i="1" a="1"/>
  <c r="F34" i="1" s="1"/>
  <c r="F35" i="1" a="1"/>
  <c r="F35" i="1" s="1"/>
  <c r="F33" i="1" a="1"/>
  <c r="F33" i="1" s="1"/>
  <c r="E33" i="1" a="1"/>
  <c r="E33" i="1" s="1"/>
  <c r="D38" i="1"/>
  <c r="K39" i="1" l="1" a="1"/>
  <c r="K39" i="1" s="1"/>
  <c r="K40" i="1" a="1"/>
  <c r="K40" i="1" s="1"/>
  <c r="K41" i="1" a="1"/>
  <c r="K41" i="1" s="1"/>
  <c r="I43" i="1"/>
  <c r="K43" i="1" s="1" a="1"/>
  <c r="K43" i="1" s="1"/>
  <c r="K38" i="1" a="1"/>
  <c r="K38" i="1" s="1"/>
  <c r="N38" i="1"/>
  <c r="O38" i="1" s="1" a="1"/>
  <c r="O38" i="1" s="1"/>
  <c r="P34" i="1" a="1"/>
  <c r="P34" i="1" s="1"/>
  <c r="P36" i="1" a="1"/>
  <c r="P36" i="1" s="1"/>
  <c r="P35" i="1" a="1"/>
  <c r="P35" i="1" s="1"/>
  <c r="P33" i="1" a="1"/>
  <c r="P33" i="1" s="1"/>
  <c r="U41" i="1" a="1"/>
  <c r="U41" i="1" s="1"/>
  <c r="U40" i="1" a="1"/>
  <c r="U40" i="1" s="1"/>
  <c r="U39" i="1" a="1"/>
  <c r="U39" i="1" s="1"/>
  <c r="U38" i="1" a="1"/>
  <c r="U38" i="1" s="1"/>
  <c r="T38" i="1" a="1"/>
  <c r="T38" i="1" s="1"/>
  <c r="S43" i="1"/>
  <c r="D43" i="1"/>
  <c r="F41" i="1" a="1"/>
  <c r="F41" i="1" s="1"/>
  <c r="F38" i="1" a="1"/>
  <c r="F38" i="1" s="1"/>
  <c r="F40" i="1" a="1"/>
  <c r="F40" i="1" s="1"/>
  <c r="E38" i="1" a="1"/>
  <c r="E38" i="1" s="1"/>
  <c r="F39" i="1" a="1"/>
  <c r="F39" i="1" s="1"/>
  <c r="K44" i="1" l="1" a="1"/>
  <c r="K44" i="1" s="1"/>
  <c r="K45" i="1" a="1"/>
  <c r="K45" i="1" s="1"/>
  <c r="I48" i="1"/>
  <c r="K51" i="1" s="1" a="1"/>
  <c r="K51" i="1" s="1"/>
  <c r="K46" i="1" a="1"/>
  <c r="K46" i="1" s="1"/>
  <c r="J43" i="1" a="1"/>
  <c r="J43" i="1" s="1"/>
  <c r="P38" i="1" a="1"/>
  <c r="P38" i="1" s="1"/>
  <c r="P39" i="1" a="1"/>
  <c r="P39" i="1" s="1"/>
  <c r="P40" i="1" a="1"/>
  <c r="P40" i="1" s="1"/>
  <c r="P41" i="1" a="1"/>
  <c r="P41" i="1" s="1"/>
  <c r="N43" i="1"/>
  <c r="O43" i="1" s="1" a="1"/>
  <c r="O43" i="1" s="1"/>
  <c r="F46" i="1" a="1"/>
  <c r="F46" i="1" s="1"/>
  <c r="D48" i="1"/>
  <c r="U43" i="1" a="1"/>
  <c r="U43" i="1" s="1"/>
  <c r="U45" i="1" a="1"/>
  <c r="U45" i="1" s="1"/>
  <c r="U46" i="1" a="1"/>
  <c r="U46" i="1" s="1"/>
  <c r="U44" i="1" a="1"/>
  <c r="U44" i="1" s="1"/>
  <c r="T43" i="1" a="1"/>
  <c r="T43" i="1" s="1"/>
  <c r="S48" i="1"/>
  <c r="F43" i="1" a="1"/>
  <c r="F43" i="1" s="1"/>
  <c r="F45" i="1" a="1"/>
  <c r="F45" i="1" s="1"/>
  <c r="F44" i="1" a="1"/>
  <c r="F44" i="1" s="1"/>
  <c r="E43" i="1" a="1"/>
  <c r="E43" i="1" s="1"/>
  <c r="J48" i="1" l="1" a="1"/>
  <c r="J48" i="1" s="1"/>
  <c r="K49" i="1" a="1"/>
  <c r="K49" i="1" s="1"/>
  <c r="K50" i="1" a="1"/>
  <c r="K50" i="1" s="1"/>
  <c r="K48" i="1" a="1"/>
  <c r="K48" i="1" s="1"/>
  <c r="P45" i="1" a="1"/>
  <c r="P45" i="1" s="1"/>
  <c r="N48" i="1"/>
  <c r="P51" i="1" s="1" a="1"/>
  <c r="P51" i="1" s="1"/>
  <c r="P43" i="1" a="1"/>
  <c r="P43" i="1" s="1"/>
  <c r="P46" i="1" a="1"/>
  <c r="P46" i="1" s="1"/>
  <c r="P44" i="1" a="1"/>
  <c r="P44" i="1" s="1"/>
  <c r="F51" i="1" a="1"/>
  <c r="F51" i="1" s="1"/>
  <c r="F48" i="1" a="1"/>
  <c r="F48" i="1" s="1"/>
  <c r="F49" i="1" a="1"/>
  <c r="F49" i="1" s="1"/>
  <c r="F50" i="1" a="1"/>
  <c r="F50" i="1" s="1"/>
  <c r="E48" i="1" a="1"/>
  <c r="E48" i="1" s="1"/>
  <c r="U51" i="1" a="1"/>
  <c r="U51" i="1" s="1"/>
  <c r="U49" i="1" a="1"/>
  <c r="U49" i="1" s="1"/>
  <c r="U48" i="1" a="1"/>
  <c r="U48" i="1" s="1"/>
  <c r="T48" i="1" a="1"/>
  <c r="T48" i="1" s="1"/>
  <c r="U50" i="1" a="1"/>
  <c r="U50" i="1" s="1"/>
  <c r="O48" i="1" l="1" a="1"/>
  <c r="O48" i="1" s="1"/>
  <c r="P49" i="1" a="1"/>
  <c r="P49" i="1" s="1"/>
  <c r="P48" i="1" a="1"/>
  <c r="P48" i="1" s="1"/>
  <c r="P50" i="1" a="1"/>
  <c r="P50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CEFBF6C-6E18-4A55-A2FF-BAA17DEFE943}" keepAlive="1" name="ThisWorkbookDataModel" description="Modelo de Dad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96B724E8-2B44-47C6-BF2E-CEFECD87A067}" name="WorksheetConnection_Planilha Kanban.xlsx!tAtividades" type="102" refreshedVersion="8" minRefreshableVersion="5">
    <extLst>
      <ext xmlns:x15="http://schemas.microsoft.com/office/spreadsheetml/2010/11/main" uri="{DE250136-89BD-433C-8126-D09CA5730AF9}">
        <x15:connection id="tAtividades" autoDelete="1">
          <x15:rangePr sourceName="_xlcn.WorksheetConnection_PlanilhaKanban.xlsxtAtividades"/>
        </x15:connection>
      </ext>
    </extLst>
  </connection>
  <connection id="3" xr16:uid="{772182ED-07A3-4B0D-AC75-E5DE1789F704}" name="WorksheetConnection_Planilha Kanban.xlsx!tUsuarios" type="102" refreshedVersion="8" minRefreshableVersion="5">
    <extLst>
      <ext xmlns:x15="http://schemas.microsoft.com/office/spreadsheetml/2010/11/main" uri="{DE250136-89BD-433C-8126-D09CA5730AF9}">
        <x15:connection id="tUsuarios">
          <x15:rangePr sourceName="_xlcn.WorksheetConnection_PlanilhaKanban.xlsxtUsuarios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<sst xmlns="http://schemas.openxmlformats.org/spreadsheetml/2006/main" count="165" uniqueCount="79">
  <si>
    <t>A Fazer</t>
  </si>
  <si>
    <t>Fazendo</t>
  </si>
  <si>
    <t>Pendente</t>
  </si>
  <si>
    <t>Feito</t>
  </si>
  <si>
    <t>Projeto</t>
  </si>
  <si>
    <t>Data</t>
  </si>
  <si>
    <t>Atividade</t>
  </si>
  <si>
    <t>Usuários</t>
  </si>
  <si>
    <t>Cadastro de usuários</t>
  </si>
  <si>
    <t>Atividades</t>
  </si>
  <si>
    <t>Registro de atividades</t>
  </si>
  <si>
    <t>Nome</t>
  </si>
  <si>
    <t>ID</t>
  </si>
  <si>
    <t>Horas</t>
  </si>
  <si>
    <t>Situação</t>
  </si>
  <si>
    <t>Participante</t>
  </si>
  <si>
    <t>Projetos</t>
  </si>
  <si>
    <t>Cadastro de projetos</t>
  </si>
  <si>
    <t>Projeto 1</t>
  </si>
  <si>
    <t>Projeto 2</t>
  </si>
  <si>
    <t>Projeto 3</t>
  </si>
  <si>
    <t>Projeto 4</t>
  </si>
  <si>
    <t>Atividade 1</t>
  </si>
  <si>
    <t>Atividade 2</t>
  </si>
  <si>
    <t>Atividade 3</t>
  </si>
  <si>
    <t>Atividade 4</t>
  </si>
  <si>
    <t>Atividade 5</t>
  </si>
  <si>
    <t>Atividade 6</t>
  </si>
  <si>
    <t>Atividade 7</t>
  </si>
  <si>
    <t>Atividade 8</t>
  </si>
  <si>
    <t>Atividade 9</t>
  </si>
  <si>
    <t>Atividade 10</t>
  </si>
  <si>
    <t>Atividade 11</t>
  </si>
  <si>
    <t>Usuário</t>
  </si>
  <si>
    <t>Atividade 12</t>
  </si>
  <si>
    <t>Atividade 13</t>
  </si>
  <si>
    <t>Atividade 14</t>
  </si>
  <si>
    <t>Usuário2</t>
  </si>
  <si>
    <t>Usuário3</t>
  </si>
  <si>
    <t>Usuário4</t>
  </si>
  <si>
    <t>Projeto 5</t>
  </si>
  <si>
    <t>Usuário5</t>
  </si>
  <si>
    <t>Projeto 6</t>
  </si>
  <si>
    <t>Usuário6</t>
  </si>
  <si>
    <t>Rótulos de Linha</t>
  </si>
  <si>
    <t>Total Geral</t>
  </si>
  <si>
    <t>Contagem de Situação</t>
  </si>
  <si>
    <t>Usuário1</t>
  </si>
  <si>
    <t>Projeto1</t>
  </si>
  <si>
    <t>Contagem de Projeto</t>
  </si>
  <si>
    <t>Contagem de Atividade</t>
  </si>
  <si>
    <t>*Adicionar o nome dos usuários para serem utilizados nas proximas abas</t>
  </si>
  <si>
    <t>*Vincular os projetos aos participantes.</t>
  </si>
  <si>
    <t>*Vincular as atividades e projetos aos participantes, definir prazo e situação</t>
  </si>
  <si>
    <t>Cont. Situação</t>
  </si>
  <si>
    <t>Atividade 15</t>
  </si>
  <si>
    <t>PARA MAIOR EFICIÊNCIA NO PLANEJAMENTO E ANÁLISE DA SUA EMPRESA, ENTRE EM CONTATO CONOSCO!</t>
  </si>
  <si>
    <t>(31) 97245-9710</t>
  </si>
  <si>
    <t>Departamento de Engenharia de Produção e Mecânica, Universidade Federal de Viçosa - UFV, Viçosa - MG, CEP: 36570-900</t>
  </si>
  <si>
    <t>contato@solucoesufv.com.br</t>
  </si>
  <si>
    <t>"ENGENHAR IDEIAS, PRODUZIR SOLUÇÕES!"</t>
  </si>
  <si>
    <t>Planilha de gestão de processos Sistema Kanban</t>
  </si>
  <si>
    <t>O que é a Soluções Consultoria?</t>
  </si>
  <si>
    <t>Guia</t>
  </si>
  <si>
    <t>Instruções</t>
  </si>
  <si>
    <t>Gostou do nosso conteúdo? Clique ao lado e vá para a aba de contatos e mande um e-mail ou mensagem para nosso número para marcarmos uma reunião de diagnóstico e encontrarmos a melhor solução para você.</t>
  </si>
  <si>
    <t>Menu principal</t>
  </si>
  <si>
    <t>Kanban</t>
  </si>
  <si>
    <t>Painel</t>
  </si>
  <si>
    <t>Contatos</t>
  </si>
  <si>
    <t>Devem ser definidos os nomes dos usuários</t>
  </si>
  <si>
    <t>É a organização em forma de quadro kanban do que foi definido na etapa de atividades.</t>
  </si>
  <si>
    <t>Um painel contendo em forma de gráficos os dados referentes ao andamento de cada projeto, além da contagem do número de projetos de cada usuário.</t>
  </si>
  <si>
    <t>A soluções Consultoria é uma Empresa Júnior dos cursos de Engenharia de Produção e Mecânica vinculada a Universidade Federal de Viçosa, que há mais de 20 anos ajuda empreendedores a melhorarem seus resultados através de projetos organizacionais, financeiros e mecânicos.</t>
  </si>
  <si>
    <t>Uma planilha que utilizao método Kanban é direcionada a gestão de processos de uma empresa. Tal ferramenta permitirá ter um auxílio em várias etapas dos projetos de uma organização, tornando mais fácil o gerenciamento desses elementos.</t>
  </si>
  <si>
    <t>O que é planilha que utiliza o método Kanban?</t>
  </si>
  <si>
    <t>Voltar ao Menu Principal</t>
  </si>
  <si>
    <t>É definido os vínculos dos usuários aos projetos</t>
  </si>
  <si>
    <t xml:space="preserve">É definida a situação do andamento em cada projeto, além de datas, horários, participantes envolvidos, e atividades do projeto.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</si>
</sst>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"/>
    <numFmt numFmtId="165" formatCode="[h]:mm"/>
    <numFmt numFmtId="166" formatCode=";;;"/>
  </numFmts>
  <fonts count="27" x14ac:knownFonts="1">
    <font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7" tint="-0.499984740745262"/>
      <name val="Calibri"/>
      <family val="2"/>
      <scheme val="minor"/>
    </font>
    <font>
      <sz val="11"/>
      <color rgb="FFFF66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4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rgb="FFE67D2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0"/>
      <name val="Times New Roman"/>
      <family val="1"/>
    </font>
    <font>
      <sz val="16"/>
      <color theme="0"/>
      <name val="Times New Roman"/>
      <family val="1"/>
    </font>
    <font>
      <sz val="8"/>
      <color rgb="FFC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5"/>
      <color rgb="FF143347"/>
      <name val="Arial"/>
      <family val="2"/>
    </font>
    <font>
      <b/>
      <sz val="13"/>
      <color rgb="FF143347"/>
      <name val="Arial"/>
      <family val="2"/>
    </font>
    <font>
      <b/>
      <sz val="20"/>
      <color rgb="FF143347"/>
      <name val="Arial"/>
      <family val="2"/>
    </font>
    <font>
      <sz val="18"/>
      <color rgb="FFFFFFFF"/>
      <name val="Arial"/>
      <family val="2"/>
    </font>
    <font>
      <sz val="12"/>
      <color rgb="FF143347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BE1F9"/>
        <bgColor indexed="64"/>
      </patternFill>
    </fill>
    <fill>
      <patternFill patternType="solid">
        <fgColor rgb="FFF7D9BB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E5E9F2"/>
        <bgColor indexed="64"/>
      </patternFill>
    </fill>
    <fill>
      <patternFill patternType="solid">
        <fgColor rgb="FF143347"/>
        <bgColor indexed="64"/>
      </patternFill>
    </fill>
    <fill>
      <patternFill patternType="solid">
        <fgColor rgb="FF2E7CA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24994659260841701"/>
      </left>
      <right/>
      <top/>
      <bottom/>
      <diagonal/>
    </border>
    <border>
      <left/>
      <right/>
      <top/>
      <bottom style="medium">
        <color theme="0" tint="-0.24994659260841701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ck">
        <color rgb="FF143347"/>
      </right>
      <top/>
      <bottom/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62">
    <xf numFmtId="0" fontId="0" fillId="0" borderId="0" xfId="0"/>
    <xf numFmtId="0" fontId="2" fillId="3" borderId="1" xfId="0" applyFont="1" applyFill="1" applyBorder="1"/>
    <xf numFmtId="20" fontId="0" fillId="0" borderId="0" xfId="0" applyNumberFormat="1"/>
    <xf numFmtId="165" fontId="0" fillId="0" borderId="0" xfId="0" applyNumberFormat="1"/>
    <xf numFmtId="0" fontId="4" fillId="0" borderId="0" xfId="0" applyFont="1"/>
    <xf numFmtId="166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16" fontId="0" fillId="0" borderId="0" xfId="0" applyNumberFormat="1"/>
    <xf numFmtId="166" fontId="0" fillId="0" borderId="2" xfId="0" applyNumberFormat="1" applyBorder="1"/>
    <xf numFmtId="0" fontId="4" fillId="0" borderId="3" xfId="0" applyFont="1" applyBorder="1"/>
    <xf numFmtId="166" fontId="4" fillId="0" borderId="4" xfId="0" applyNumberFormat="1" applyFont="1" applyBorder="1"/>
    <xf numFmtId="166" fontId="9" fillId="0" borderId="4" xfId="0" applyNumberFormat="1" applyFont="1" applyBorder="1"/>
    <xf numFmtId="166" fontId="7" fillId="0" borderId="2" xfId="0" applyNumberFormat="1" applyFont="1" applyBorder="1"/>
    <xf numFmtId="166" fontId="7" fillId="0" borderId="0" xfId="0" applyNumberFormat="1" applyFont="1"/>
    <xf numFmtId="0" fontId="10" fillId="2" borderId="1" xfId="0" applyFont="1" applyFill="1" applyBorder="1"/>
    <xf numFmtId="0" fontId="1" fillId="4" borderId="1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12" fillId="6" borderId="5" xfId="0" applyFont="1" applyFill="1" applyBorder="1" applyAlignment="1">
      <alignment horizontal="left"/>
    </xf>
    <xf numFmtId="0" fontId="5" fillId="9" borderId="0" xfId="0" applyFont="1" applyFill="1" applyAlignment="1">
      <alignment horizontal="left" vertical="center"/>
    </xf>
    <xf numFmtId="164" fontId="5" fillId="9" borderId="0" xfId="0" applyNumberFormat="1" applyFont="1" applyFill="1" applyAlignment="1">
      <alignment horizontal="left" vertical="center"/>
    </xf>
    <xf numFmtId="14" fontId="5" fillId="9" borderId="0" xfId="0" applyNumberFormat="1" applyFont="1" applyFill="1" applyAlignment="1">
      <alignment horizontal="left" vertical="center"/>
    </xf>
    <xf numFmtId="0" fontId="6" fillId="9" borderId="0" xfId="0" applyFont="1" applyFill="1" applyAlignment="1">
      <alignment horizontal="left" vertical="top"/>
    </xf>
    <xf numFmtId="0" fontId="0" fillId="8" borderId="0" xfId="0" applyFill="1"/>
    <xf numFmtId="164" fontId="13" fillId="9" borderId="0" xfId="0" applyNumberFormat="1" applyFont="1" applyFill="1" applyAlignment="1">
      <alignment horizontal="left" vertical="center"/>
    </xf>
    <xf numFmtId="0" fontId="14" fillId="9" borderId="0" xfId="0" applyFont="1" applyFill="1" applyAlignment="1">
      <alignment horizontal="left" vertical="top"/>
    </xf>
    <xf numFmtId="0" fontId="0" fillId="7" borderId="0" xfId="0" applyFill="1"/>
    <xf numFmtId="16" fontId="0" fillId="7" borderId="0" xfId="0" applyNumberFormat="1" applyFill="1"/>
    <xf numFmtId="20" fontId="0" fillId="7" borderId="0" xfId="0" applyNumberFormat="1" applyFill="1"/>
    <xf numFmtId="0" fontId="0" fillId="10" borderId="1" xfId="0" applyFill="1" applyBorder="1"/>
    <xf numFmtId="0" fontId="15" fillId="0" borderId="0" xfId="0" applyFont="1"/>
    <xf numFmtId="0" fontId="1" fillId="4" borderId="0" xfId="0" applyFont="1" applyFill="1"/>
    <xf numFmtId="0" fontId="16" fillId="0" borderId="0" xfId="0" applyFont="1"/>
    <xf numFmtId="0" fontId="17" fillId="0" borderId="0" xfId="0" applyFont="1" applyAlignment="1">
      <alignment wrapText="1"/>
    </xf>
    <xf numFmtId="0" fontId="17" fillId="0" borderId="0" xfId="0" applyFont="1" applyAlignment="1">
      <alignment vertical="center" wrapText="1"/>
    </xf>
    <xf numFmtId="0" fontId="17" fillId="11" borderId="0" xfId="0" applyFont="1" applyFill="1" applyAlignment="1">
      <alignment wrapText="1"/>
    </xf>
    <xf numFmtId="0" fontId="17" fillId="11" borderId="6" xfId="0" applyFont="1" applyFill="1" applyBorder="1" applyAlignment="1">
      <alignment wrapText="1"/>
    </xf>
    <xf numFmtId="0" fontId="17" fillId="0" borderId="6" xfId="0" applyFont="1" applyBorder="1" applyAlignment="1">
      <alignment vertical="center" wrapText="1"/>
    </xf>
    <xf numFmtId="0" fontId="17" fillId="0" borderId="6" xfId="0" applyFont="1" applyBorder="1" applyAlignment="1">
      <alignment wrapText="1"/>
    </xf>
    <xf numFmtId="0" fontId="21" fillId="9" borderId="0" xfId="0" applyFont="1" applyFill="1" applyAlignment="1">
      <alignment horizontal="center" wrapText="1"/>
    </xf>
    <xf numFmtId="0" fontId="22" fillId="0" borderId="0" xfId="0" applyFont="1" applyAlignment="1">
      <alignment vertical="center" wrapText="1"/>
    </xf>
    <xf numFmtId="0" fontId="23" fillId="0" borderId="0" xfId="0" applyFont="1"/>
    <xf numFmtId="0" fontId="22" fillId="0" borderId="0" xfId="0" applyFont="1" applyAlignment="1">
      <alignment horizontal="center" vertical="center" wrapText="1"/>
    </xf>
    <xf numFmtId="0" fontId="21" fillId="9" borderId="0" xfId="0" applyFont="1" applyFill="1" applyAlignment="1">
      <alignment horizontal="center" wrapText="1"/>
    </xf>
    <xf numFmtId="164" fontId="13" fillId="9" borderId="0" xfId="0" applyNumberFormat="1" applyFont="1" applyFill="1" applyAlignment="1">
      <alignment horizontal="center" vertical="center"/>
    </xf>
    <xf numFmtId="0" fontId="25" fillId="9" borderId="0" xfId="1" applyFont="1" applyFill="1" applyAlignment="1">
      <alignment horizontal="center" vertical="center" wrapText="1"/>
    </xf>
    <xf numFmtId="0" fontId="26" fillId="9" borderId="0" xfId="1" applyFont="1" applyFill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horizontal="center" vertical="center" wrapText="1"/>
    </xf>
    <xf numFmtId="0" fontId="5" fillId="9" borderId="0" xfId="0" applyFont="1" applyFill="1" applyAlignment="1">
      <alignment horizontal="center" vertical="center"/>
    </xf>
  </cellXfs>
  <cellStyles count="2">
    <cellStyle name="Hiperlink" xfId="1" builtinId="8"/>
    <cellStyle name="Normal" xfId="0" builtinId="0"/>
  </cellStyles>
  <dxfs count="10"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0" formatCode="General"/>
    </dxf>
    <dxf>
      <numFmt numFmtId="25" formatCode="hh:mm"/>
    </dxf>
    <dxf>
      <numFmt numFmtId="21" formatCode="dd/mmm"/>
    </dxf>
    <dxf>
      <fill>
        <patternFill patternType="solid">
          <fgColor indexed="64"/>
          <bgColor rgb="FF143347"/>
        </patternFill>
      </fill>
    </dxf>
    <dxf>
      <fill>
        <patternFill patternType="solid">
          <fgColor indexed="64"/>
          <bgColor rgb="FF143347"/>
        </patternFill>
      </fill>
    </dxf>
    <dxf>
      <fill>
        <patternFill patternType="solid">
          <fgColor indexed="64"/>
          <bgColor rgb="FF143347"/>
        </patternFill>
      </fill>
    </dxf>
  </dxfs>
  <tableStyles count="0" defaultTableStyle="TableStyleMedium2" defaultPivotStyle="PivotStyleLight16"/>
  <colors>
    <mruColors>
      <color rgb="FF2E7CAC"/>
      <color rgb="FFFBE1F9"/>
      <color rgb="FFE5E9F2"/>
      <color rgb="FF143347"/>
      <color rgb="FFFFFFFF"/>
      <color rgb="FFF7D9BB"/>
      <color rgb="FFE67D26"/>
      <color rgb="FFF1D9CB"/>
      <color rgb="FFFF6600"/>
      <color rgb="FFF8E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19" Type="http://schemas.microsoft.com/office/2020/07/relationships/rdRichValueWebImage" Target="richData/rdRichValueWebImage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[Planilha Kanban Soluções 16.11.2023.xlsx]Auxiliar1!Tabela dinâmica1</c:name>
    <c:fmtId val="2"/>
  </c:pivotSource>
  <c:chart>
    <c:autoTitleDeleted val="1"/>
    <c:pivotFmts>
      <c:pivotFmt>
        <c:idx val="0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6.8427030681991033E-2"/>
          <c:y val="0.16489009420029124"/>
          <c:w val="0.84514222296171249"/>
          <c:h val="0.488557883247985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Auxiliar1!$B$3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Auxiliar1!$A$4:$A$8</c:f>
              <c:strCache>
                <c:ptCount val="4"/>
                <c:pt idx="0">
                  <c:v>A Fazer</c:v>
                </c:pt>
                <c:pt idx="1">
                  <c:v>Fazendo</c:v>
                </c:pt>
                <c:pt idx="2">
                  <c:v>Feito</c:v>
                </c:pt>
                <c:pt idx="3">
                  <c:v>Pendente</c:v>
                </c:pt>
              </c:strCache>
            </c:strRef>
          </c:cat>
          <c:val>
            <c:numRef>
              <c:f>Auxiliar1!$B$4:$B$8</c:f>
              <c:numCache>
                <c:formatCode>General</c:formatCode>
                <c:ptCount val="4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AF-4E4C-8481-A01E90ACD5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23956063"/>
        <c:axId val="2023968127"/>
      </c:barChart>
      <c:catAx>
        <c:axId val="2023956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23968127"/>
        <c:crosses val="autoZero"/>
        <c:auto val="1"/>
        <c:lblAlgn val="ctr"/>
        <c:lblOffset val="100"/>
        <c:noMultiLvlLbl val="0"/>
      </c:catAx>
      <c:valAx>
        <c:axId val="2023968127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239560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[Planilha Kanban Soluções 16.11.2023.xlsx]Auxiliar!Tabela dinâmica15</c:name>
    <c:fmtId val="3"/>
  </c:pivotSource>
  <c:chart>
    <c:autoTitleDeleted val="0"/>
    <c:pivotFmts>
      <c:pivotFmt>
        <c:idx val="0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Auxiliar!$B$3</c:f>
              <c:strCache>
                <c:ptCount val="1"/>
                <c:pt idx="0">
                  <c:v>Contagem de Projeto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Auxiliar!$A$4:$A$8</c:f>
              <c:strCache>
                <c:ptCount val="4"/>
                <c:pt idx="0">
                  <c:v>Usuário1</c:v>
                </c:pt>
                <c:pt idx="1">
                  <c:v>Usuário2</c:v>
                </c:pt>
                <c:pt idx="2">
                  <c:v>Usuário3</c:v>
                </c:pt>
                <c:pt idx="3">
                  <c:v>Usuário4</c:v>
                </c:pt>
              </c:strCache>
            </c:strRef>
          </c:cat>
          <c:val>
            <c:numRef>
              <c:f>Auxiliar!$B$4:$B$8</c:f>
              <c:numCache>
                <c:formatCode>General</c:formatCode>
                <c:ptCount val="4"/>
                <c:pt idx="0">
                  <c:v>2</c:v>
                </c:pt>
                <c:pt idx="1">
                  <c:v>9</c:v>
                </c:pt>
                <c:pt idx="2">
                  <c:v>6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A3-4DD4-B07D-BBBE1A841746}"/>
            </c:ext>
          </c:extLst>
        </c:ser>
        <c:ser>
          <c:idx val="1"/>
          <c:order val="1"/>
          <c:tx>
            <c:strRef>
              <c:f>Auxiliar!$C$3</c:f>
              <c:strCache>
                <c:ptCount val="1"/>
                <c:pt idx="0">
                  <c:v>Contagem de Atividade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Auxiliar!$A$4:$A$8</c:f>
              <c:strCache>
                <c:ptCount val="4"/>
                <c:pt idx="0">
                  <c:v>Usuário1</c:v>
                </c:pt>
                <c:pt idx="1">
                  <c:v>Usuário2</c:v>
                </c:pt>
                <c:pt idx="2">
                  <c:v>Usuário3</c:v>
                </c:pt>
                <c:pt idx="3">
                  <c:v>Usuário4</c:v>
                </c:pt>
              </c:strCache>
            </c:strRef>
          </c:cat>
          <c:val>
            <c:numRef>
              <c:f>Auxiliar!$C$4:$C$8</c:f>
              <c:numCache>
                <c:formatCode>General</c:formatCode>
                <c:ptCount val="4"/>
                <c:pt idx="0">
                  <c:v>2</c:v>
                </c:pt>
                <c:pt idx="1">
                  <c:v>9</c:v>
                </c:pt>
                <c:pt idx="2">
                  <c:v>6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A3-4DD4-B07D-BBBE1A84174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023971039"/>
        <c:axId val="2023961055"/>
      </c:barChart>
      <c:catAx>
        <c:axId val="20239710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23961055"/>
        <c:crosses val="autoZero"/>
        <c:auto val="1"/>
        <c:lblAlgn val="ctr"/>
        <c:lblOffset val="100"/>
        <c:noMultiLvlLbl val="0"/>
      </c:catAx>
      <c:valAx>
        <c:axId val="2023961055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23971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485598495319029"/>
          <c:y val="0.61568503937007879"/>
          <c:w val="0.23514394620803986"/>
          <c:h val="0.3786648139570789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801452</xdr:colOff>
      <xdr:row>4</xdr:row>
      <xdr:rowOff>94597</xdr:rowOff>
    </xdr:from>
    <xdr:to>
      <xdr:col>6</xdr:col>
      <xdr:colOff>425465</xdr:colOff>
      <xdr:row>10</xdr:row>
      <xdr:rowOff>49479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309261E5-EBEA-335F-7A05-3CF2958F944C}"/>
            </a:ext>
          </a:extLst>
        </xdr:cNvPr>
        <xdr:cNvSpPr txBox="1"/>
      </xdr:nvSpPr>
      <xdr:spPr>
        <a:xfrm>
          <a:off x="2242626" y="1535771"/>
          <a:ext cx="2406969" cy="1097882"/>
        </a:xfrm>
        <a:prstGeom prst="rect">
          <a:avLst/>
        </a:prstGeom>
        <a:solidFill>
          <a:schemeClr val="accent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Para</a:t>
          </a:r>
          <a:r>
            <a:rPr lang="pt-BR" sz="1100" baseline="0"/>
            <a:t> garantir que as informações estejam  sempre corretas basta ir em "Dados" =&gt; "Atualizar Tudo"</a:t>
          </a:r>
        </a:p>
        <a:p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269423</xdr:colOff>
      <xdr:row>2</xdr:row>
      <xdr:rowOff>114373</xdr:rowOff>
    </xdr:from>
    <xdr:to>
      <xdr:col>17</xdr:col>
      <xdr:colOff>0</xdr:colOff>
      <xdr:row>40</xdr:row>
      <xdr:rowOff>174625</xdr:rowOff>
    </xdr:to>
    <xdr:grpSp>
      <xdr:nvGrpSpPr>
        <xdr:cNvPr id="21" name="Agrupar 20">
          <a:extLst>
            <a:ext uri="{FF2B5EF4-FFF2-40B4-BE49-F238E27FC236}">
              <a16:creationId xmlns:a16="http://schemas.microsoft.com/office/drawing/2014/main" id="{65A079DC-512C-18C9-4C1E-BE0BC28F47B0}"/>
            </a:ext>
          </a:extLst>
        </xdr:cNvPr>
        <xdr:cNvGrpSpPr/>
      </xdr:nvGrpSpPr>
      <xdr:grpSpPr>
        <a:xfrm>
          <a:off x="879023" y="495373"/>
          <a:ext cx="9484177" cy="7299252"/>
          <a:chOff x="636813" y="716487"/>
          <a:chExt cx="8711293" cy="5666916"/>
        </a:xfrm>
        <a:solidFill>
          <a:schemeClr val="bg2"/>
        </a:solidFill>
      </xdr:grpSpPr>
      <xdr:sp macro="" textlink="">
        <xdr:nvSpPr>
          <xdr:cNvPr id="4" name="Retângulo 3">
            <a:extLst>
              <a:ext uri="{FF2B5EF4-FFF2-40B4-BE49-F238E27FC236}">
                <a16:creationId xmlns:a16="http://schemas.microsoft.com/office/drawing/2014/main" id="{56C67AF1-F2F4-B9B4-00A4-920F0306A064}"/>
              </a:ext>
            </a:extLst>
          </xdr:cNvPr>
          <xdr:cNvSpPr/>
        </xdr:nvSpPr>
        <xdr:spPr>
          <a:xfrm>
            <a:off x="636813" y="716487"/>
            <a:ext cx="8711293" cy="5666916"/>
          </a:xfrm>
          <a:prstGeom prst="rect">
            <a:avLst/>
          </a:prstGeom>
          <a:grp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5" name="Retângulo 4">
            <a:extLst>
              <a:ext uri="{FF2B5EF4-FFF2-40B4-BE49-F238E27FC236}">
                <a16:creationId xmlns:a16="http://schemas.microsoft.com/office/drawing/2014/main" id="{4853B52F-D85D-4565-A053-6DED3091B4D2}"/>
              </a:ext>
            </a:extLst>
          </xdr:cNvPr>
          <xdr:cNvSpPr/>
        </xdr:nvSpPr>
        <xdr:spPr>
          <a:xfrm>
            <a:off x="672901" y="728442"/>
            <a:ext cx="1653917" cy="1081307"/>
          </a:xfrm>
          <a:prstGeom prst="rect">
            <a:avLst/>
          </a:prstGeom>
          <a:grp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pt-BR" sz="2400" b="1">
                <a:solidFill>
                  <a:sysClr val="windowText" lastClr="000000"/>
                </a:solidFill>
              </a:rPr>
              <a:t>Total</a:t>
            </a:r>
            <a:r>
              <a:rPr lang="pt-BR" sz="2400" b="1" baseline="0">
                <a:solidFill>
                  <a:sysClr val="windowText" lastClr="000000"/>
                </a:solidFill>
              </a:rPr>
              <a:t> de Atividades</a:t>
            </a:r>
            <a:endParaRPr lang="pt-BR" sz="24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6" name="Retângulo 5">
            <a:extLst>
              <a:ext uri="{FF2B5EF4-FFF2-40B4-BE49-F238E27FC236}">
                <a16:creationId xmlns:a16="http://schemas.microsoft.com/office/drawing/2014/main" id="{79372220-4AEC-4888-93AB-D7936D546875}"/>
              </a:ext>
            </a:extLst>
          </xdr:cNvPr>
          <xdr:cNvSpPr/>
        </xdr:nvSpPr>
        <xdr:spPr>
          <a:xfrm>
            <a:off x="2445906" y="732834"/>
            <a:ext cx="1594808" cy="1069165"/>
          </a:xfrm>
          <a:prstGeom prst="rect">
            <a:avLst/>
          </a:prstGeom>
          <a:solidFill>
            <a:schemeClr val="tx2">
              <a:lumMod val="40000"/>
              <a:lumOff val="60000"/>
            </a:schemeClr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pt-BR" sz="2400" b="1">
                <a:solidFill>
                  <a:sysClr val="windowText" lastClr="000000"/>
                </a:solidFill>
              </a:rPr>
              <a:t>A Fazer</a:t>
            </a:r>
          </a:p>
        </xdr:txBody>
      </xdr:sp>
      <xdr:sp macro="" textlink="">
        <xdr:nvSpPr>
          <xdr:cNvPr id="10" name="Retângulo 9">
            <a:extLst>
              <a:ext uri="{FF2B5EF4-FFF2-40B4-BE49-F238E27FC236}">
                <a16:creationId xmlns:a16="http://schemas.microsoft.com/office/drawing/2014/main" id="{AA8569F7-14FB-43A1-AF62-60845DB2B374}"/>
              </a:ext>
            </a:extLst>
          </xdr:cNvPr>
          <xdr:cNvSpPr/>
        </xdr:nvSpPr>
        <xdr:spPr>
          <a:xfrm>
            <a:off x="4190807" y="734015"/>
            <a:ext cx="1594808" cy="1069165"/>
          </a:xfrm>
          <a:prstGeom prst="rect">
            <a:avLst/>
          </a:prstGeom>
          <a:solidFill>
            <a:srgbClr val="FBE1F9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pt-BR" sz="2400" b="1">
                <a:solidFill>
                  <a:sysClr val="windowText" lastClr="000000"/>
                </a:solidFill>
              </a:rPr>
              <a:t>Fazendo</a:t>
            </a:r>
          </a:p>
        </xdr:txBody>
      </xdr:sp>
      <xdr:sp macro="" textlink="">
        <xdr:nvSpPr>
          <xdr:cNvPr id="11" name="Retângulo 10">
            <a:extLst>
              <a:ext uri="{FF2B5EF4-FFF2-40B4-BE49-F238E27FC236}">
                <a16:creationId xmlns:a16="http://schemas.microsoft.com/office/drawing/2014/main" id="{261F5940-1194-4BE6-8292-225E9B5767BE}"/>
              </a:ext>
            </a:extLst>
          </xdr:cNvPr>
          <xdr:cNvSpPr/>
        </xdr:nvSpPr>
        <xdr:spPr>
          <a:xfrm>
            <a:off x="5891277" y="732832"/>
            <a:ext cx="1594808" cy="1069165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pt-BR" sz="2400" b="1">
                <a:solidFill>
                  <a:sysClr val="windowText" lastClr="000000"/>
                </a:solidFill>
              </a:rPr>
              <a:t>Pendente</a:t>
            </a:r>
          </a:p>
        </xdr:txBody>
      </xdr:sp>
      <xdr:sp macro="" textlink="">
        <xdr:nvSpPr>
          <xdr:cNvPr id="12" name="Retângulo 11">
            <a:extLst>
              <a:ext uri="{FF2B5EF4-FFF2-40B4-BE49-F238E27FC236}">
                <a16:creationId xmlns:a16="http://schemas.microsoft.com/office/drawing/2014/main" id="{98931E06-C202-44B2-B1C0-28E4DE4E6A8B}"/>
              </a:ext>
            </a:extLst>
          </xdr:cNvPr>
          <xdr:cNvSpPr/>
        </xdr:nvSpPr>
        <xdr:spPr>
          <a:xfrm>
            <a:off x="7654212" y="731220"/>
            <a:ext cx="1594808" cy="1069165"/>
          </a:xfrm>
          <a:prstGeom prst="rect">
            <a:avLst/>
          </a:prstGeom>
          <a:solidFill>
            <a:schemeClr val="accent6">
              <a:lumMod val="60000"/>
              <a:lumOff val="40000"/>
            </a:schemeClr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pt-BR" sz="2400" b="1">
                <a:solidFill>
                  <a:sysClr val="windowText" lastClr="000000"/>
                </a:solidFill>
              </a:rPr>
              <a:t>Feito</a:t>
            </a:r>
          </a:p>
        </xdr:txBody>
      </xdr:sp>
      <xdr:sp macro="" textlink="">
        <xdr:nvSpPr>
          <xdr:cNvPr id="13" name="Retângulo 12">
            <a:extLst>
              <a:ext uri="{FF2B5EF4-FFF2-40B4-BE49-F238E27FC236}">
                <a16:creationId xmlns:a16="http://schemas.microsoft.com/office/drawing/2014/main" id="{756808D9-1D42-4095-873F-56070A8B5364}"/>
              </a:ext>
            </a:extLst>
          </xdr:cNvPr>
          <xdr:cNvSpPr/>
        </xdr:nvSpPr>
        <xdr:spPr>
          <a:xfrm>
            <a:off x="2118481" y="2073823"/>
            <a:ext cx="7011911" cy="2198819"/>
          </a:xfrm>
          <a:prstGeom prst="rect">
            <a:avLst/>
          </a:prstGeom>
          <a:grp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pt-BR" sz="1100" b="1">
                <a:solidFill>
                  <a:sysClr val="windowText" lastClr="000000"/>
                </a:solidFill>
              </a:rPr>
              <a:t>Situação das atividades</a:t>
            </a:r>
          </a:p>
        </xdr:txBody>
      </xdr:sp>
      <xdr:sp macro="" textlink="">
        <xdr:nvSpPr>
          <xdr:cNvPr id="14" name="Retângulo 13">
            <a:extLst>
              <a:ext uri="{FF2B5EF4-FFF2-40B4-BE49-F238E27FC236}">
                <a16:creationId xmlns:a16="http://schemas.microsoft.com/office/drawing/2014/main" id="{A975FADC-483A-4FD6-BDFC-E6F1AD39425F}"/>
              </a:ext>
            </a:extLst>
          </xdr:cNvPr>
          <xdr:cNvSpPr/>
        </xdr:nvSpPr>
        <xdr:spPr>
          <a:xfrm>
            <a:off x="2162881" y="4456855"/>
            <a:ext cx="6967512" cy="1843252"/>
          </a:xfrm>
          <a:prstGeom prst="rect">
            <a:avLst/>
          </a:prstGeom>
          <a:grp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pt-BR" sz="1100" b="1">
                <a:solidFill>
                  <a:sysClr val="windowText" lastClr="000000"/>
                </a:solidFill>
              </a:rPr>
              <a:t>Relação dos funcionários com as atividadess</a:t>
            </a:r>
          </a:p>
          <a:p>
            <a:pPr algn="ctr"/>
            <a:endParaRPr lang="pt-BR" sz="1100" b="1">
              <a:solidFill>
                <a:sysClr val="windowText" lastClr="000000"/>
              </a:solidFill>
            </a:endParaRPr>
          </a:p>
          <a:p>
            <a:pPr algn="l"/>
            <a:endParaRPr lang="pt-BR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5</xdr:col>
      <xdr:colOff>11339</xdr:colOff>
      <xdr:row>6</xdr:row>
      <xdr:rowOff>6804</xdr:rowOff>
    </xdr:from>
    <xdr:to>
      <xdr:col>7</xdr:col>
      <xdr:colOff>269875</xdr:colOff>
      <xdr:row>8</xdr:row>
      <xdr:rowOff>142875</xdr:rowOff>
    </xdr:to>
    <xdr:sp macro="" textlink="Auxiliar1!E6">
      <xdr:nvSpPr>
        <xdr:cNvPr id="16" name="CaixaDeTexto 15">
          <a:extLst>
            <a:ext uri="{FF2B5EF4-FFF2-40B4-BE49-F238E27FC236}">
              <a16:creationId xmlns:a16="http://schemas.microsoft.com/office/drawing/2014/main" id="{CAE5F9CF-3D73-FD3D-D371-D3207EFB946A}"/>
            </a:ext>
          </a:extLst>
        </xdr:cNvPr>
        <xdr:cNvSpPr txBox="1"/>
      </xdr:nvSpPr>
      <xdr:spPr>
        <a:xfrm>
          <a:off x="3027589" y="1149804"/>
          <a:ext cx="1465036" cy="5170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4FD3994F-3A16-4E7D-98A5-3F93B380C97E}" type="TxLink">
            <a:rPr lang="en-US" sz="3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5</a:t>
          </a:fld>
          <a:endParaRPr lang="pt-BR" sz="3200" b="1"/>
        </a:p>
      </xdr:txBody>
    </xdr:sp>
    <xdr:clientData/>
  </xdr:twoCellAnchor>
  <xdr:twoCellAnchor>
    <xdr:from>
      <xdr:col>7</xdr:col>
      <xdr:colOff>575579</xdr:colOff>
      <xdr:row>6</xdr:row>
      <xdr:rowOff>43995</xdr:rowOff>
    </xdr:from>
    <xdr:to>
      <xdr:col>10</xdr:col>
      <xdr:colOff>230865</xdr:colOff>
      <xdr:row>8</xdr:row>
      <xdr:rowOff>180066</xdr:rowOff>
    </xdr:to>
    <xdr:sp macro="" textlink="Auxiliar1!E5">
      <xdr:nvSpPr>
        <xdr:cNvPr id="17" name="CaixaDeTexto 16">
          <a:extLst>
            <a:ext uri="{FF2B5EF4-FFF2-40B4-BE49-F238E27FC236}">
              <a16:creationId xmlns:a16="http://schemas.microsoft.com/office/drawing/2014/main" id="{3E8ABC7B-51D6-45BB-A689-7635FDF40EEE}"/>
            </a:ext>
          </a:extLst>
        </xdr:cNvPr>
        <xdr:cNvSpPr txBox="1"/>
      </xdr:nvSpPr>
      <xdr:spPr>
        <a:xfrm>
          <a:off x="4798329" y="1186995"/>
          <a:ext cx="1465036" cy="5170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4114CD35-0527-4CBD-AEFC-76CD13F87BE7}" type="TxLink">
            <a:rPr lang="en-US" sz="3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4</a:t>
          </a:fld>
          <a:endParaRPr lang="pt-BR" sz="3200" b="1"/>
        </a:p>
      </xdr:txBody>
    </xdr:sp>
    <xdr:clientData/>
  </xdr:twoCellAnchor>
  <xdr:twoCellAnchor>
    <xdr:from>
      <xdr:col>10</xdr:col>
      <xdr:colOff>466723</xdr:colOff>
      <xdr:row>6</xdr:row>
      <xdr:rowOff>46263</xdr:rowOff>
    </xdr:from>
    <xdr:to>
      <xdr:col>13</xdr:col>
      <xdr:colOff>112938</xdr:colOff>
      <xdr:row>8</xdr:row>
      <xdr:rowOff>182334</xdr:rowOff>
    </xdr:to>
    <xdr:sp macro="" textlink="Auxiliar1!E7">
      <xdr:nvSpPr>
        <xdr:cNvPr id="18" name="CaixaDeTexto 17">
          <a:extLst>
            <a:ext uri="{FF2B5EF4-FFF2-40B4-BE49-F238E27FC236}">
              <a16:creationId xmlns:a16="http://schemas.microsoft.com/office/drawing/2014/main" id="{802191FD-FAA3-4BAB-886F-8BFCA772DF52}"/>
            </a:ext>
          </a:extLst>
        </xdr:cNvPr>
        <xdr:cNvSpPr txBox="1"/>
      </xdr:nvSpPr>
      <xdr:spPr>
        <a:xfrm>
          <a:off x="6499223" y="1189263"/>
          <a:ext cx="1455965" cy="5170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24AE0E61-4A1A-4C8A-BFB0-A9C14F763464}" type="TxLink">
            <a:rPr lang="en-US" sz="3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5</a:t>
          </a:fld>
          <a:endParaRPr lang="pt-BR" sz="3200" b="1"/>
        </a:p>
      </xdr:txBody>
    </xdr:sp>
    <xdr:clientData/>
  </xdr:twoCellAnchor>
  <xdr:twoCellAnchor>
    <xdr:from>
      <xdr:col>13</xdr:col>
      <xdr:colOff>557437</xdr:colOff>
      <xdr:row>5</xdr:row>
      <xdr:rowOff>170995</xdr:rowOff>
    </xdr:from>
    <xdr:to>
      <xdr:col>16</xdr:col>
      <xdr:colOff>203652</xdr:colOff>
      <xdr:row>8</xdr:row>
      <xdr:rowOff>116566</xdr:rowOff>
    </xdr:to>
    <xdr:sp macro="" textlink="Auxiliar1!E4">
      <xdr:nvSpPr>
        <xdr:cNvPr id="19" name="CaixaDeTexto 18">
          <a:extLst>
            <a:ext uri="{FF2B5EF4-FFF2-40B4-BE49-F238E27FC236}">
              <a16:creationId xmlns:a16="http://schemas.microsoft.com/office/drawing/2014/main" id="{F36C4ED4-4185-4A86-BECC-DAB1361EE37C}"/>
            </a:ext>
          </a:extLst>
        </xdr:cNvPr>
        <xdr:cNvSpPr txBox="1"/>
      </xdr:nvSpPr>
      <xdr:spPr>
        <a:xfrm>
          <a:off x="8399687" y="1123495"/>
          <a:ext cx="1455965" cy="5170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CBF3287E-AFE2-42E3-A6AF-9703B8E9EF96}" type="TxLink">
            <a:rPr lang="en-US" sz="3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4</a:t>
          </a:fld>
          <a:endParaRPr lang="pt-BR" sz="3200" b="1"/>
        </a:p>
      </xdr:txBody>
    </xdr:sp>
    <xdr:clientData/>
  </xdr:twoCellAnchor>
  <xdr:twoCellAnchor>
    <xdr:from>
      <xdr:col>4</xdr:col>
      <xdr:colOff>531587</xdr:colOff>
      <xdr:row>14</xdr:row>
      <xdr:rowOff>58962</xdr:rowOff>
    </xdr:from>
    <xdr:to>
      <xdr:col>15</xdr:col>
      <xdr:colOff>571500</xdr:colOff>
      <xdr:row>25</xdr:row>
      <xdr:rowOff>9525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8A007258-8B59-40F0-A2D6-ED3334F0B9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299358</xdr:colOff>
      <xdr:row>6</xdr:row>
      <xdr:rowOff>27214</xdr:rowOff>
    </xdr:from>
    <xdr:to>
      <xdr:col>3</xdr:col>
      <xdr:colOff>557893</xdr:colOff>
      <xdr:row>9</xdr:row>
      <xdr:rowOff>27214</xdr:rowOff>
    </xdr:to>
    <xdr:sp macro="" textlink="Auxiliar1!E3">
      <xdr:nvSpPr>
        <xdr:cNvPr id="33" name="CaixaDeTexto 32">
          <a:extLst>
            <a:ext uri="{FF2B5EF4-FFF2-40B4-BE49-F238E27FC236}">
              <a16:creationId xmlns:a16="http://schemas.microsoft.com/office/drawing/2014/main" id="{415C8317-0E61-F366-441F-9EB9C0A5B500}"/>
            </a:ext>
          </a:extLst>
        </xdr:cNvPr>
        <xdr:cNvSpPr txBox="1"/>
      </xdr:nvSpPr>
      <xdr:spPr>
        <a:xfrm>
          <a:off x="911679" y="1170214"/>
          <a:ext cx="1483178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21D1173B-27E0-4750-B24B-3709DE900CB1}" type="TxLink">
            <a:rPr lang="en-US" sz="3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18</a:t>
          </a:fld>
          <a:endParaRPr lang="pt-BR" sz="3200" b="1"/>
        </a:p>
      </xdr:txBody>
    </xdr:sp>
    <xdr:clientData/>
  </xdr:twoCellAnchor>
  <xdr:twoCellAnchor>
    <xdr:from>
      <xdr:col>4</xdr:col>
      <xdr:colOff>593726</xdr:colOff>
      <xdr:row>29</xdr:row>
      <xdr:rowOff>150585</xdr:rowOff>
    </xdr:from>
    <xdr:to>
      <xdr:col>15</xdr:col>
      <xdr:colOff>504825</xdr:colOff>
      <xdr:row>39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D921311-3C36-40F5-BB38-B38167EEAB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5</xdr:row>
      <xdr:rowOff>28575</xdr:rowOff>
    </xdr:from>
    <xdr:to>
      <xdr:col>4</xdr:col>
      <xdr:colOff>838200</xdr:colOff>
      <xdr:row>17</xdr:row>
      <xdr:rowOff>48835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AB286AF-8A34-BE1C-D073-ED2E7084C4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662"/>
        <a:stretch/>
      </xdr:blipFill>
      <xdr:spPr>
        <a:xfrm>
          <a:off x="28575" y="981075"/>
          <a:ext cx="3248025" cy="2858710"/>
        </a:xfrm>
        <a:prstGeom prst="rect">
          <a:avLst/>
        </a:prstGeom>
      </xdr:spPr>
    </xdr:pic>
    <xdr:clientData/>
  </xdr:twoCellAnchor>
  <xdr:twoCellAnchor editAs="oneCell">
    <xdr:from>
      <xdr:col>4</xdr:col>
      <xdr:colOff>952500</xdr:colOff>
      <xdr:row>7</xdr:row>
      <xdr:rowOff>104776</xdr:rowOff>
    </xdr:from>
    <xdr:to>
      <xdr:col>4</xdr:col>
      <xdr:colOff>1367937</xdr:colOff>
      <xdr:row>9</xdr:row>
      <xdr:rowOff>104776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6AB316E-35BE-D373-A650-AC4D24DFC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90900" y="1438276"/>
          <a:ext cx="415437" cy="400050"/>
        </a:xfrm>
        <a:prstGeom prst="rect">
          <a:avLst/>
        </a:prstGeom>
      </xdr:spPr>
    </xdr:pic>
    <xdr:clientData/>
  </xdr:twoCellAnchor>
  <xdr:twoCellAnchor editAs="oneCell">
    <xdr:from>
      <xdr:col>4</xdr:col>
      <xdr:colOff>1000126</xdr:colOff>
      <xdr:row>9</xdr:row>
      <xdr:rowOff>171452</xdr:rowOff>
    </xdr:from>
    <xdr:to>
      <xdr:col>4</xdr:col>
      <xdr:colOff>1304926</xdr:colOff>
      <xdr:row>10</xdr:row>
      <xdr:rowOff>366775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6BC0AEC-D23F-79D4-D234-353343648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38526" y="1905002"/>
          <a:ext cx="304800" cy="385823"/>
        </a:xfrm>
        <a:prstGeom prst="rect">
          <a:avLst/>
        </a:prstGeom>
      </xdr:spPr>
    </xdr:pic>
    <xdr:clientData/>
  </xdr:twoCellAnchor>
  <xdr:twoCellAnchor editAs="oneCell">
    <xdr:from>
      <xdr:col>4</xdr:col>
      <xdr:colOff>828675</xdr:colOff>
      <xdr:row>12</xdr:row>
      <xdr:rowOff>152401</xdr:rowOff>
    </xdr:from>
    <xdr:to>
      <xdr:col>4</xdr:col>
      <xdr:colOff>1219200</xdr:colOff>
      <xdr:row>14</xdr:row>
      <xdr:rowOff>84729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A7FB8CC-62FE-9A28-A2BF-A491FA868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67075" y="2705101"/>
          <a:ext cx="390525" cy="313328"/>
        </a:xfrm>
        <a:prstGeom prst="rect">
          <a:avLst/>
        </a:prstGeom>
      </xdr:spPr>
    </xdr:pic>
    <xdr:clientData/>
  </xdr:twoCellAnchor>
  <xdr:twoCellAnchor editAs="oneCell">
    <xdr:from>
      <xdr:col>0</xdr:col>
      <xdr:colOff>122465</xdr:colOff>
      <xdr:row>0</xdr:row>
      <xdr:rowOff>204107</xdr:rowOff>
    </xdr:from>
    <xdr:to>
      <xdr:col>2</xdr:col>
      <xdr:colOff>358264</xdr:colOff>
      <xdr:row>1</xdr:row>
      <xdr:rowOff>215349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341A5A49-D064-4F93-A254-7701DA7E6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5" y="204107"/>
          <a:ext cx="1460442" cy="405849"/>
        </a:xfrm>
        <a:prstGeom prst="rect">
          <a:avLst/>
        </a:prstGeom>
      </xdr:spPr>
    </xdr:pic>
    <xdr:clientData/>
  </xdr:twoCellAnchor>
</xdr:wsDr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israel" refreshedDate="45245.878070949075" backgroundQuery="1" createdVersion="8" refreshedVersion="8" minRefreshableVersion="3" recordCount="0" supportSubquery="1" supportAdvancedDrill="1" xr:uid="{F4DD613C-9C3C-4BE2-AE56-A8DB02838B88}">
  <cacheSource type="external" connectionId="1"/>
  <cacheFields count="3">
    <cacheField name="[tAtividades].[Participante].[Participante]" caption="Participante" numFmtId="0" hierarchy="3" level="1">
      <sharedItems count="4">
        <s v="Usuário1"/>
        <s v="Usuário2"/>
        <s v="Usuário3"/>
        <s v="Usuário4"/>
      </sharedItems>
    </cacheField>
    <cacheField name="[Measures].[Contagem de Projeto]" caption="Contagem de Projeto" numFmtId="0" hierarchy="12" level="32767"/>
    <cacheField name="[Measures].[Contagem de Atividade]" caption="Contagem de Atividade" numFmtId="0" hierarchy="13" level="32767"/>
  </cacheFields>
  <cacheHierarchies count="14">
    <cacheHierarchy uniqueName="[tAtividades].[ID]" caption="ID" attribute="1" defaultMemberUniqueName="[tAtividades].[ID].[All]" allUniqueName="[tAtividades].[ID].[All]" dimensionUniqueName="[tAtividades]" displayFolder="" count="0" memberValueDatatype="20" unbalanced="0"/>
    <cacheHierarchy uniqueName="[tAtividades].[Projeto]" caption="Projeto" attribute="1" defaultMemberUniqueName="[tAtividades].[Projeto].[All]" allUniqueName="[tAtividades].[Projeto].[All]" dimensionUniqueName="[tAtividades]" displayFolder="" count="0" memberValueDatatype="130" unbalanced="0"/>
    <cacheHierarchy uniqueName="[tAtividades].[Atividade]" caption="Atividade" attribute="1" defaultMemberUniqueName="[tAtividades].[Atividade].[All]" allUniqueName="[tAtividades].[Atividade].[All]" dimensionUniqueName="[tAtividades]" displayFolder="" count="0" memberValueDatatype="130" unbalanced="0"/>
    <cacheHierarchy uniqueName="[tAtividades].[Participante]" caption="Participante" attribute="1" defaultMemberUniqueName="[tAtividades].[Participante].[All]" allUniqueName="[tAtividades].[Participante].[All]" dimensionUniqueName="[tAtividades]" displayFolder="" count="2" memberValueDatatype="130" unbalanced="0">
      <fieldsUsage count="2">
        <fieldUsage x="-1"/>
        <fieldUsage x="0"/>
      </fieldsUsage>
    </cacheHierarchy>
    <cacheHierarchy uniqueName="[tAtividades].[Data]" caption="Data" attribute="1" time="1" defaultMemberUniqueName="[tAtividades].[Data].[All]" allUniqueName="[tAtividades].[Data].[All]" dimensionUniqueName="[tAtividades]" displayFolder="" count="0" memberValueDatatype="7" unbalanced="0"/>
    <cacheHierarchy uniqueName="[tAtividades].[Horas]" caption="Horas" attribute="1" time="1" defaultMemberUniqueName="[tAtividades].[Horas].[All]" allUniqueName="[tAtividades].[Horas].[All]" dimensionUniqueName="[tAtividades]" displayFolder="" count="0" memberValueDatatype="7" unbalanced="0"/>
    <cacheHierarchy uniqueName="[tAtividades].[Situação]" caption="Situação" attribute="1" defaultMemberUniqueName="[tAtividades].[Situação].[All]" allUniqueName="[tAtividades].[Situação].[All]" dimensionUniqueName="[tAtividades]" displayFolder="" count="0" memberValueDatatype="130" unbalanced="0"/>
    <cacheHierarchy uniqueName="[tAtividades].[Cont. Situação]" caption="Cont. Situação" attribute="1" defaultMemberUniqueName="[tAtividades].[Cont. Situação].[All]" allUniqueName="[tAtividades].[Cont. Situação].[All]" dimensionUniqueName="[tAtividades]" displayFolder="" count="0" memberValueDatatype="130" unbalanced="0"/>
    <cacheHierarchy uniqueName="[tUsuarios].[Nome]" caption="Nome" attribute="1" defaultMemberUniqueName="[tUsuarios].[Nome].[All]" allUniqueName="[tUsuarios].[Nome].[All]" dimensionUniqueName="[tUsuarios]" displayFolder="" count="0" memberValueDatatype="130" unbalanced="0"/>
    <cacheHierarchy uniqueName="[Measures].[__XL_Count tAtividades]" caption="__XL_Count tAtividades" measure="1" displayFolder="" measureGroup="tAtividades" count="0" hidden="1"/>
    <cacheHierarchy uniqueName="[Measures].[__XL_Count tUsuarios]" caption="__XL_Count tUsuarios" measure="1" displayFolder="" measureGroup="tUsuarios" count="0" hidden="1"/>
    <cacheHierarchy uniqueName="[Measures].[__No measures defined]" caption="__No measures defined" measure="1" displayFolder="" count="0" hidden="1"/>
    <cacheHierarchy uniqueName="[Measures].[Contagem de Projeto]" caption="Contagem de Projeto" measure="1" displayFolder="" measureGroup="tAtividades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Contagem de Atividade]" caption="Contagem de Atividade" measure="1" displayFolder="" measureGroup="tAtividades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</cacheHierarchies>
  <kpis count="0"/>
  <dimensions count="3">
    <dimension measure="1" name="Measures" uniqueName="[Measures]" caption="Measures"/>
    <dimension name="tAtividades" uniqueName="[tAtividades]" caption="tAtividades"/>
    <dimension name="tUsuarios" uniqueName="[tUsuarios]" caption="tUsuarios"/>
  </dimensions>
  <measureGroups count="2">
    <measureGroup name="tAtividades" caption="tAtividades"/>
    <measureGroup name="tUsuarios" caption="tUsuarios"/>
  </measureGroups>
  <maps count="2">
    <map measureGroup="0" dimension="1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srael" refreshedDate="45245.878071296298" createdVersion="8" refreshedVersion="8" minRefreshableVersion="3" recordCount="18" xr:uid="{51C99F3B-B967-4D5F-93F4-59A2DFCAFA64}">
  <cacheSource type="worksheet">
    <worksheetSource name="tAtividades"/>
  </cacheSource>
  <cacheFields count="8">
    <cacheField name="ID" numFmtId="0">
      <sharedItems containsSemiMixedTypes="0" containsString="0" containsNumber="1" containsInteger="1" minValue="1" maxValue="18"/>
    </cacheField>
    <cacheField name="Projeto" numFmtId="0">
      <sharedItems/>
    </cacheField>
    <cacheField name="Atividade" numFmtId="0">
      <sharedItems/>
    </cacheField>
    <cacheField name="Participante" numFmtId="0">
      <sharedItems/>
    </cacheField>
    <cacheField name="Data" numFmtId="16">
      <sharedItems containsNonDate="0" containsDate="1" containsString="0" containsBlank="1" minDate="2023-01-12T00:00:00" maxDate="2023-11-15T00:00:00"/>
    </cacheField>
    <cacheField name="Horas" numFmtId="20">
      <sharedItems containsNonDate="0" containsDate="1" containsString="0" containsBlank="1" minDate="1899-12-30T20:00:00" maxDate="1899-12-30T20:00:00"/>
    </cacheField>
    <cacheField name="Situação" numFmtId="0">
      <sharedItems count="4">
        <s v="A Fazer"/>
        <s v="Pendente"/>
        <s v="Fazendo"/>
        <s v="Feito"/>
      </sharedItems>
    </cacheField>
    <cacheField name="Cont. Situaçã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">
  <r>
    <n v="1"/>
    <s v="Projeto1"/>
    <s v="Atividade 1"/>
    <s v="Usuário2"/>
    <d v="2023-11-14T00:00:00"/>
    <d v="1899-12-30T20:00:00"/>
    <x v="0"/>
    <s v="1-A Fazer"/>
  </r>
  <r>
    <n v="2"/>
    <s v="Projeto 2"/>
    <s v="Atividade 2"/>
    <s v="Usuário3"/>
    <d v="2023-01-12T00:00:00"/>
    <m/>
    <x v="0"/>
    <s v="2-A Fazer"/>
  </r>
  <r>
    <n v="3"/>
    <s v="Projeto 3"/>
    <s v="Atividade 3"/>
    <s v="Usuário2"/>
    <m/>
    <m/>
    <x v="0"/>
    <s v="3-A Fazer"/>
  </r>
  <r>
    <n v="4"/>
    <s v="Projeto 4"/>
    <s v="Atividade 4"/>
    <s v="Usuário2"/>
    <m/>
    <m/>
    <x v="0"/>
    <s v="4-A Fazer"/>
  </r>
  <r>
    <n v="5"/>
    <s v="Projeto 1"/>
    <s v="Atividade 5"/>
    <s v="Usuário3"/>
    <m/>
    <m/>
    <x v="0"/>
    <s v="5-A Fazer"/>
  </r>
  <r>
    <n v="6"/>
    <s v="Projeto 1"/>
    <s v="Atividade 6"/>
    <s v="Usuário2"/>
    <m/>
    <m/>
    <x v="1"/>
    <s v="1-Pendente"/>
  </r>
  <r>
    <n v="7"/>
    <s v="Projeto 1"/>
    <s v="Atividade 7"/>
    <s v="Usuário2"/>
    <m/>
    <m/>
    <x v="1"/>
    <s v="2-Pendente"/>
  </r>
  <r>
    <n v="8"/>
    <s v="Projeto 1"/>
    <s v="Atividade 8"/>
    <s v="Usuário3"/>
    <m/>
    <m/>
    <x v="1"/>
    <s v="3-Pendente"/>
  </r>
  <r>
    <n v="9"/>
    <s v="Projeto 1"/>
    <s v="Atividade 9"/>
    <s v="Usuário2"/>
    <m/>
    <m/>
    <x v="1"/>
    <s v="4-Pendente"/>
  </r>
  <r>
    <n v="10"/>
    <s v="Projeto 1"/>
    <s v="Atividade 10"/>
    <s v="Usuário2"/>
    <m/>
    <m/>
    <x v="1"/>
    <s v="5-Pendente"/>
  </r>
  <r>
    <n v="11"/>
    <s v="Projeto 2"/>
    <s v="Atividade ABC"/>
    <s v="Usuário3"/>
    <m/>
    <m/>
    <x v="2"/>
    <s v="1-Fazendo"/>
  </r>
  <r>
    <n v="12"/>
    <s v="Projeto 3"/>
    <s v="Atividade 11"/>
    <s v="Usuário2"/>
    <m/>
    <m/>
    <x v="2"/>
    <s v="2-Fazendo"/>
  </r>
  <r>
    <n v="13"/>
    <s v="Projeto 2"/>
    <s v="Atividade 2"/>
    <s v="Usuário1"/>
    <m/>
    <m/>
    <x v="2"/>
    <s v="3-Fazendo"/>
  </r>
  <r>
    <n v="14"/>
    <s v="Projeto 3"/>
    <s v="Atividade 12"/>
    <s v="Usuário3"/>
    <m/>
    <m/>
    <x v="2"/>
    <s v="4-Fazendo"/>
  </r>
  <r>
    <n v="15"/>
    <s v="Projeto 2"/>
    <s v="Atividade 3"/>
    <s v="Usuário4"/>
    <m/>
    <m/>
    <x v="3"/>
    <s v="1-Feito"/>
  </r>
  <r>
    <n v="16"/>
    <s v="Projeto 3"/>
    <s v="Atividade 13"/>
    <s v="Usuário2"/>
    <m/>
    <m/>
    <x v="3"/>
    <s v="2-Feito"/>
  </r>
  <r>
    <n v="17"/>
    <s v="Projeto 2"/>
    <s v="Atividade 4"/>
    <s v="Usuário1"/>
    <m/>
    <m/>
    <x v="3"/>
    <s v="3-Feito"/>
  </r>
  <r>
    <n v="18"/>
    <s v="Projeto 3"/>
    <s v="Atividade 14"/>
    <s v="Usuário3"/>
    <m/>
    <m/>
    <x v="3"/>
    <s v="4-Feit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0B07C51-9DEA-41BF-82E7-5EA10B470639}" name="Tabela dinâmica15" cacheId="0" applyNumberFormats="0" applyBorderFormats="0" applyFontFormats="0" applyPatternFormats="0" applyAlignmentFormats="0" applyWidthHeightFormats="1" dataCaption="Valores" updatedVersion="8" minRefreshableVersion="3" useAutoFormatting="1" subtotalHiddenItems="1" itemPrintTitles="1" createdVersion="8" indent="0" outline="1" outlineData="1" multipleFieldFilters="0" chartFormat="8">
  <location ref="A3:C8" firstHeaderRow="0" firstDataRow="1" firstDataCol="1"/>
  <pivotFields count="3">
    <pivotField axis="axisRow" allDrilled="1" showAll="0" dataSourceSort="1" defaultAttributeDrillState="1">
      <items count="5">
        <item x="0"/>
        <item x="1"/>
        <item x="2"/>
        <item x="3"/>
        <item t="default"/>
      </items>
    </pivotField>
    <pivotField dataField="1" subtotalTop="0" showAll="0" defaultSubtotal="0"/>
    <pivotField dataField="1" subtotalTop="0" showAll="0" defaultSubtota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Contagem de Projeto" fld="1" subtotal="count" baseField="0" baseItem="0"/>
    <dataField name="Contagem de Atividade" fld="2" subtotal="count" baseField="0" baseItem="0"/>
  </dataFields>
  <chartFormats count="2">
    <chartFormat chart="3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Hierarchies count="1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3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tividades]"/>
        <x15:activeTabTopLevelEntity name="[tUsuario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A86C4AC-5B93-4D03-A584-269FD52D3CEB}" name="Tabela dinâ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3">
  <location ref="A3:B8" firstHeaderRow="1" firstDataRow="1" firstDataCol="1"/>
  <pivotFields count="8">
    <pivotField showAll="0"/>
    <pivotField showAll="0"/>
    <pivotField showAll="0"/>
    <pivotField showAll="0"/>
    <pivotField showAll="0"/>
    <pivotField showAll="0"/>
    <pivotField axis="axisRow" dataField="1" showAll="0">
      <items count="5">
        <item x="0"/>
        <item x="2"/>
        <item x="3"/>
        <item x="1"/>
        <item t="default"/>
      </items>
    </pivotField>
    <pivotField showAll="0"/>
  </pivotFields>
  <rowFields count="1">
    <field x="6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ontagem de Situação" fld="6" subtotal="count" baseField="0" baseItem="0"/>
  </dataFields>
  <chartFormats count="1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ichData/_rels/rdRichValueWebImage.xml.rels><?xml version="1.0" encoding="UTF-8" standalone="yes"?>
<Relationships xmlns="http://schemas.openxmlformats.org/package/2006/relationships"><Relationship Id="rId8" Type="http://schemas.openxmlformats.org/officeDocument/2006/relationships/image" Target="../media/image40.png"/><Relationship Id="rId3" Type="http://schemas.openxmlformats.org/officeDocument/2006/relationships/hyperlink" Target="https://cdn.icon-icons.com/icons2/108/PNG/256/males_male_avatar_man_people_faces_18316.png" TargetMode="External"/><Relationship Id="rId7" Type="http://schemas.openxmlformats.org/officeDocument/2006/relationships/hyperlink" Target="https://cdn.icon-icons.com/icons2/108/PNG/256/females_female_avatar_woman_people_faces_18397.png" TargetMode="External"/><Relationship Id="rId2" Type="http://schemas.openxmlformats.org/officeDocument/2006/relationships/image" Target="../media/image10.png"/><Relationship Id="rId1" Type="http://schemas.openxmlformats.org/officeDocument/2006/relationships/hyperlink" Target="https://cdn.icon-icons.com/icons2/108/PNG/256/females_female_avatar_woman_people_faces_18384.png" TargetMode="External"/><Relationship Id="rId6" Type="http://schemas.openxmlformats.org/officeDocument/2006/relationships/image" Target="../media/image30.png"/><Relationship Id="rId5" Type="http://schemas.openxmlformats.org/officeDocument/2006/relationships/hyperlink" Target="https://cdn.icon-icons.com/icons2/108/PNG/256/males_male_avatar_man_people_faces_18350.png" TargetMode="External"/><Relationship Id="rId4" Type="http://schemas.openxmlformats.org/officeDocument/2006/relationships/image" Target="../media/image20.png"/></Relationships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1"/>
    <blip r:id="rId2"/>
  </webImageSrd>
  <webImageSrd>
    <address r:id="rId3"/>
    <blip r:id="rId4"/>
  </webImageSrd>
  <webImageSrd>
    <address r:id="rId5"/>
    <blip r:id="rId6"/>
  </webImageSrd>
  <webImageSrd>
    <address r:id="rId7"/>
    <blip r:id="rId8"/>
  </webImageSrd>
</webImagesSrd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75530C6-66D0-4C96-9CCD-2184F2B9C127}" name="tUsuarios" displayName="tUsuarios" ref="B5:B11" totalsRowShown="0" headerRowDxfId="9">
  <autoFilter ref="B5:B11" xr:uid="{775530C6-66D0-4C96-9CCD-2184F2B9C127}"/>
  <tableColumns count="1">
    <tableColumn id="1" xr3:uid="{4112F3BF-14C9-47A4-82B1-CE57A82C0988}" name="Nom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47BAA1D-9C2E-45AD-85F9-806D777A781B}" name="tProjetos" displayName="tProjetos" ref="B5:C11" totalsRowShown="0" headerRowDxfId="8">
  <autoFilter ref="B5:C11" xr:uid="{D47BAA1D-9C2E-45AD-85F9-806D777A781B}"/>
  <tableColumns count="2">
    <tableColumn id="1" xr3:uid="{ED3BBCCF-4A03-4D1E-B184-FA68DB43DC3C}" name="Projeto"/>
    <tableColumn id="2" xr3:uid="{4DD0A3AD-DE0E-4AB9-88D6-5849D4D7B8DD}" name="Usuário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FE5CF8D-1B71-474E-9DA0-8801CB7C5A82}" name="tAtividades" displayName="tAtividades" ref="B5:I23" totalsRowShown="0" headerRowDxfId="7">
  <autoFilter ref="B5:I23" xr:uid="{5FE5CF8D-1B71-474E-9DA0-8801CB7C5A82}"/>
  <tableColumns count="8">
    <tableColumn id="1" xr3:uid="{FA401C50-218F-43A5-AE68-FE74E8D718D4}" name="ID">
      <calculatedColumnFormula>ROW()-5</calculatedColumnFormula>
    </tableColumn>
    <tableColumn id="2" xr3:uid="{308FA336-CCFA-474A-8B0A-41F5F83BCD1E}" name="Projeto"/>
    <tableColumn id="3" xr3:uid="{7CF53498-A96D-4D1A-856B-C4C7660B5689}" name="Atividade"/>
    <tableColumn id="4" xr3:uid="{D0DF648B-0700-453C-B115-5D54AB70CC03}" name="Participante"/>
    <tableColumn id="5" xr3:uid="{8D5247A3-E157-4ED1-9EFA-005A5C93C973}" name="Data" dataDxfId="6"/>
    <tableColumn id="6" xr3:uid="{B8C69E05-0D52-4DAA-A23D-EBD2C8A01D1F}" name="Horas" dataDxfId="5"/>
    <tableColumn id="7" xr3:uid="{AE7C5C5F-5993-4A29-8B7C-0CA60EAB0CEA}" name="Situação"/>
    <tableColumn id="8" xr3:uid="{D78DF06E-E931-4361-84C0-B3FE1229E11C}" name="Cont. Situação" dataDxfId="4">
      <calculatedColumnFormula>COUNTIF($H$6:tAtividades[[#This Row],[Situação]],tAtividades[[#This Row],[Situação]])&amp;"-"&amp;tAtividades[[#This Row],[Situação]]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93E5B-2020-4B38-8094-7E90D0EB2388}">
  <sheetPr codeName="Planilha5"/>
  <dimension ref="A1:Z26"/>
  <sheetViews>
    <sheetView showGridLines="0" tabSelected="1" workbookViewId="0">
      <selection activeCell="H22" sqref="H22:H23"/>
    </sheetView>
  </sheetViews>
  <sheetFormatPr defaultRowHeight="15" x14ac:dyDescent="0.25"/>
  <cols>
    <col min="2" max="2" width="14.140625" customWidth="1"/>
    <col min="3" max="3" width="17.28515625" customWidth="1"/>
    <col min="4" max="4" width="22.85546875" customWidth="1"/>
    <col min="5" max="5" width="21.7109375" customWidth="1"/>
    <col min="6" max="6" width="3.7109375" customWidth="1"/>
    <col min="7" max="7" width="5" customWidth="1"/>
    <col min="8" max="8" width="20.28515625" customWidth="1"/>
    <col min="9" max="9" width="5.28515625" customWidth="1"/>
    <col min="10" max="10" width="33.140625" customWidth="1"/>
    <col min="11" max="11" width="23.28515625" customWidth="1"/>
    <col min="12" max="12" width="23.140625" customWidth="1"/>
  </cols>
  <sheetData>
    <row r="1" spans="1:26" ht="31.5" x14ac:dyDescent="0.25">
      <c r="A1" s="21"/>
      <c r="B1" s="46" t="s">
        <v>66</v>
      </c>
      <c r="C1" s="46"/>
      <c r="D1" s="46"/>
      <c r="E1" s="21"/>
      <c r="F1" s="21"/>
      <c r="G1" s="21"/>
      <c r="H1" s="21"/>
      <c r="I1" s="21"/>
      <c r="J1" s="21"/>
      <c r="K1" s="21"/>
      <c r="L1" s="23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31.5" x14ac:dyDescent="0.25">
      <c r="A2" s="21"/>
      <c r="B2" s="46"/>
      <c r="C2" s="46"/>
      <c r="D2" s="46"/>
      <c r="E2" s="21"/>
      <c r="F2" s="21"/>
      <c r="G2" s="21"/>
      <c r="H2" s="21"/>
      <c r="I2" s="21"/>
      <c r="J2" s="21"/>
      <c r="K2" s="21"/>
      <c r="L2" s="23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4" spans="1:26" ht="16.5" customHeight="1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26" ht="29.25" customHeight="1" x14ac:dyDescent="0.35">
      <c r="A5" s="35"/>
      <c r="B5" s="45" t="s">
        <v>62</v>
      </c>
      <c r="C5" s="45"/>
      <c r="D5" s="45"/>
      <c r="E5" s="45"/>
      <c r="F5" s="38"/>
      <c r="G5" s="35"/>
      <c r="H5" s="41" t="s">
        <v>63</v>
      </c>
      <c r="I5" s="37"/>
      <c r="J5" s="45" t="s">
        <v>64</v>
      </c>
      <c r="K5" s="45"/>
      <c r="L5" s="45"/>
      <c r="M5" s="35"/>
    </row>
    <row r="6" spans="1:26" ht="22.5" customHeight="1" x14ac:dyDescent="0.25">
      <c r="A6" s="35"/>
      <c r="B6" s="44" t="s">
        <v>73</v>
      </c>
      <c r="C6" s="44"/>
      <c r="D6" s="44"/>
      <c r="E6" s="44"/>
      <c r="F6" s="39"/>
      <c r="G6" s="35"/>
      <c r="H6" s="36"/>
      <c r="I6" s="36"/>
      <c r="J6" s="36"/>
      <c r="K6" s="35"/>
      <c r="L6" s="35"/>
      <c r="M6" s="35"/>
    </row>
    <row r="7" spans="1:26" ht="24.95" customHeight="1" x14ac:dyDescent="0.25">
      <c r="A7" s="35"/>
      <c r="B7" s="44"/>
      <c r="C7" s="44"/>
      <c r="D7" s="44"/>
      <c r="E7" s="44"/>
      <c r="F7" s="39"/>
      <c r="G7" s="35"/>
      <c r="H7" s="47" t="s">
        <v>7</v>
      </c>
      <c r="I7" s="36"/>
      <c r="J7" s="44" t="s">
        <v>70</v>
      </c>
      <c r="K7" s="44"/>
      <c r="L7" s="44"/>
      <c r="M7" s="35"/>
    </row>
    <row r="8" spans="1:26" ht="24.95" customHeight="1" x14ac:dyDescent="0.25">
      <c r="A8" s="35"/>
      <c r="B8" s="44"/>
      <c r="C8" s="44"/>
      <c r="D8" s="44"/>
      <c r="E8" s="44"/>
      <c r="F8" s="39"/>
      <c r="G8" s="35"/>
      <c r="H8" s="47"/>
      <c r="I8" s="36"/>
      <c r="J8" s="44"/>
      <c r="K8" s="44"/>
      <c r="L8" s="44"/>
      <c r="M8" s="35"/>
    </row>
    <row r="9" spans="1:26" x14ac:dyDescent="0.25">
      <c r="A9" s="35"/>
      <c r="B9" s="44"/>
      <c r="C9" s="44"/>
      <c r="D9" s="44"/>
      <c r="E9" s="44"/>
      <c r="F9" s="39"/>
      <c r="G9" s="35"/>
      <c r="H9" s="36"/>
      <c r="I9" s="36"/>
      <c r="J9" s="42"/>
      <c r="K9" s="42"/>
      <c r="L9" s="42"/>
      <c r="M9" s="35"/>
    </row>
    <row r="10" spans="1:26" ht="24.95" customHeight="1" x14ac:dyDescent="0.25">
      <c r="A10" s="35"/>
      <c r="B10" s="44"/>
      <c r="C10" s="44"/>
      <c r="D10" s="44"/>
      <c r="E10" s="44"/>
      <c r="F10" s="39"/>
      <c r="G10" s="35"/>
      <c r="H10" s="47" t="s">
        <v>16</v>
      </c>
      <c r="I10" s="36"/>
      <c r="J10" s="44" t="s">
        <v>77</v>
      </c>
      <c r="K10" s="44"/>
      <c r="L10" s="44"/>
      <c r="M10" s="35"/>
    </row>
    <row r="11" spans="1:26" ht="24.95" customHeight="1" x14ac:dyDescent="0.25">
      <c r="A11" s="35"/>
      <c r="B11" s="44"/>
      <c r="C11" s="44"/>
      <c r="D11" s="44"/>
      <c r="E11" s="44"/>
      <c r="F11" s="39"/>
      <c r="G11" s="35"/>
      <c r="H11" s="47"/>
      <c r="I11" s="36"/>
      <c r="J11" s="44"/>
      <c r="K11" s="44"/>
      <c r="L11" s="44"/>
      <c r="M11" s="35"/>
    </row>
    <row r="12" spans="1:26" ht="15.75" customHeight="1" x14ac:dyDescent="0.25">
      <c r="A12" s="35"/>
      <c r="B12" s="44"/>
      <c r="C12" s="44"/>
      <c r="D12" s="44"/>
      <c r="E12" s="44"/>
      <c r="F12" s="39"/>
      <c r="G12" s="35"/>
      <c r="H12" s="36"/>
      <c r="I12" s="36"/>
      <c r="J12" s="43"/>
      <c r="K12" s="42"/>
      <c r="L12" s="42"/>
      <c r="M12" s="35"/>
    </row>
    <row r="13" spans="1:26" ht="24.95" customHeight="1" x14ac:dyDescent="0.25">
      <c r="A13" s="35"/>
      <c r="B13" s="44"/>
      <c r="C13" s="44"/>
      <c r="D13" s="44"/>
      <c r="E13" s="44"/>
      <c r="F13" s="39"/>
      <c r="G13" s="35"/>
      <c r="H13" s="47" t="s">
        <v>9</v>
      </c>
      <c r="I13" s="36"/>
      <c r="J13" s="44" t="s">
        <v>78</v>
      </c>
      <c r="K13" s="44"/>
      <c r="L13" s="44"/>
      <c r="M13" s="35"/>
    </row>
    <row r="14" spans="1:26" ht="24.95" customHeight="1" x14ac:dyDescent="0.25">
      <c r="A14" s="35"/>
      <c r="B14" s="44"/>
      <c r="C14" s="44"/>
      <c r="D14" s="44"/>
      <c r="E14" s="44"/>
      <c r="F14" s="39"/>
      <c r="G14" s="35"/>
      <c r="H14" s="47"/>
      <c r="I14" s="36"/>
      <c r="J14" s="44"/>
      <c r="K14" s="44"/>
      <c r="L14" s="44"/>
      <c r="M14" s="35"/>
    </row>
    <row r="15" spans="1:26" x14ac:dyDescent="0.25">
      <c r="A15" s="35"/>
      <c r="B15" s="44"/>
      <c r="C15" s="44"/>
      <c r="D15" s="44"/>
      <c r="E15" s="44"/>
      <c r="F15" s="39"/>
      <c r="G15" s="35"/>
      <c r="H15" s="36"/>
      <c r="I15" s="36"/>
      <c r="J15" s="42"/>
      <c r="K15" s="42"/>
      <c r="L15" s="42"/>
      <c r="M15" s="35"/>
    </row>
    <row r="16" spans="1:26" ht="24.95" customHeight="1" x14ac:dyDescent="0.25">
      <c r="A16" s="35"/>
      <c r="B16" s="35"/>
      <c r="C16" s="37"/>
      <c r="D16" s="37"/>
      <c r="E16" s="37"/>
      <c r="F16" s="38"/>
      <c r="G16" s="35"/>
      <c r="H16" s="47" t="s">
        <v>67</v>
      </c>
      <c r="I16" s="35"/>
      <c r="J16" s="44" t="s">
        <v>71</v>
      </c>
      <c r="K16" s="44"/>
      <c r="L16" s="44"/>
      <c r="M16" s="35"/>
    </row>
    <row r="17" spans="1:13" ht="20.25" customHeight="1" x14ac:dyDescent="0.25">
      <c r="A17" s="35"/>
      <c r="B17" s="45" t="s">
        <v>75</v>
      </c>
      <c r="C17" s="45"/>
      <c r="D17" s="45"/>
      <c r="E17" s="45"/>
      <c r="F17" s="40"/>
      <c r="G17" s="35"/>
      <c r="H17" s="47"/>
      <c r="I17" s="35"/>
      <c r="J17" s="44"/>
      <c r="K17" s="44"/>
      <c r="L17" s="44"/>
      <c r="M17" s="35"/>
    </row>
    <row r="18" spans="1:13" ht="15" customHeight="1" x14ac:dyDescent="0.25">
      <c r="A18" s="35"/>
      <c r="B18" s="45"/>
      <c r="C18" s="45"/>
      <c r="D18" s="45"/>
      <c r="E18" s="45"/>
      <c r="F18" s="40"/>
      <c r="G18" s="35"/>
      <c r="H18" s="35"/>
      <c r="I18" s="35"/>
      <c r="J18" s="42"/>
      <c r="K18" s="42"/>
      <c r="L18" s="42"/>
      <c r="M18" s="35"/>
    </row>
    <row r="19" spans="1:13" ht="24.95" customHeight="1" x14ac:dyDescent="0.25">
      <c r="A19" s="35"/>
      <c r="B19" s="44" t="s">
        <v>74</v>
      </c>
      <c r="C19" s="44"/>
      <c r="D19" s="44"/>
      <c r="E19" s="44"/>
      <c r="F19" s="40"/>
      <c r="G19" s="35"/>
      <c r="H19" s="47" t="s">
        <v>68</v>
      </c>
      <c r="I19" s="35"/>
      <c r="J19" s="44" t="s">
        <v>72</v>
      </c>
      <c r="K19" s="44"/>
      <c r="L19" s="44"/>
      <c r="M19" s="35"/>
    </row>
    <row r="20" spans="1:13" ht="24.95" customHeight="1" x14ac:dyDescent="0.25">
      <c r="A20" s="35"/>
      <c r="B20" s="44"/>
      <c r="C20" s="44"/>
      <c r="D20" s="44"/>
      <c r="E20" s="44"/>
      <c r="F20" s="40"/>
      <c r="G20" s="35"/>
      <c r="H20" s="47"/>
      <c r="I20" s="35"/>
      <c r="J20" s="44"/>
      <c r="K20" s="44"/>
      <c r="L20" s="44"/>
      <c r="M20" s="35"/>
    </row>
    <row r="21" spans="1:13" x14ac:dyDescent="0.25">
      <c r="A21" s="35"/>
      <c r="B21" s="44"/>
      <c r="C21" s="44"/>
      <c r="D21" s="44"/>
      <c r="E21" s="44"/>
      <c r="F21" s="40"/>
      <c r="G21" s="35"/>
      <c r="H21" s="35"/>
      <c r="I21" s="35"/>
      <c r="J21" s="42"/>
      <c r="K21" s="42"/>
      <c r="L21" s="42"/>
      <c r="M21" s="35"/>
    </row>
    <row r="22" spans="1:13" ht="24.95" customHeight="1" x14ac:dyDescent="0.25">
      <c r="A22" s="35"/>
      <c r="B22" s="44"/>
      <c r="C22" s="44"/>
      <c r="D22" s="44"/>
      <c r="E22" s="44"/>
      <c r="F22" s="40"/>
      <c r="G22" s="35"/>
      <c r="H22" s="47" t="s">
        <v>69</v>
      </c>
      <c r="I22" s="35"/>
      <c r="J22" s="44" t="s">
        <v>65</v>
      </c>
      <c r="K22" s="44"/>
      <c r="L22" s="44"/>
      <c r="M22" s="35"/>
    </row>
    <row r="23" spans="1:13" ht="24.95" customHeight="1" x14ac:dyDescent="0.25">
      <c r="A23" s="35"/>
      <c r="B23" s="44"/>
      <c r="C23" s="44"/>
      <c r="D23" s="44"/>
      <c r="E23" s="44"/>
      <c r="F23" s="35"/>
      <c r="G23" s="35"/>
      <c r="H23" s="47"/>
      <c r="I23" s="35"/>
      <c r="J23" s="44"/>
      <c r="K23" s="44"/>
      <c r="L23" s="44"/>
      <c r="M23" s="35"/>
    </row>
    <row r="24" spans="1:13" x14ac:dyDescent="0.25">
      <c r="A24" s="35"/>
      <c r="B24" s="42"/>
      <c r="C24" s="42"/>
      <c r="D24" s="42"/>
      <c r="E24" s="42"/>
      <c r="F24" s="35"/>
      <c r="G24" s="35"/>
      <c r="H24" s="35"/>
      <c r="I24" s="35"/>
      <c r="J24" s="35"/>
      <c r="K24" s="35"/>
      <c r="L24" s="35"/>
      <c r="M24" s="35"/>
    </row>
    <row r="25" spans="1:13" x14ac:dyDescent="0.25">
      <c r="A25" s="35"/>
      <c r="B25" s="42"/>
      <c r="C25" s="42"/>
      <c r="D25" s="42"/>
      <c r="E25" s="42"/>
      <c r="F25" s="35"/>
      <c r="G25" s="35"/>
      <c r="H25" s="35"/>
      <c r="I25" s="35"/>
      <c r="J25" s="35"/>
      <c r="K25" s="35"/>
      <c r="L25" s="35"/>
      <c r="M25" s="35"/>
    </row>
    <row r="26" spans="1:13" x14ac:dyDescent="0.25">
      <c r="A26" s="35"/>
      <c r="B26" s="42"/>
      <c r="C26" s="42"/>
      <c r="D26" s="42"/>
      <c r="E26" s="42"/>
      <c r="F26" s="35"/>
      <c r="G26" s="35"/>
      <c r="H26" s="35"/>
      <c r="I26" s="35"/>
      <c r="J26" s="35"/>
      <c r="K26" s="35"/>
      <c r="L26" s="35"/>
      <c r="M26" s="35"/>
    </row>
  </sheetData>
  <mergeCells count="18">
    <mergeCell ref="J7:L8"/>
    <mergeCell ref="J10:L11"/>
    <mergeCell ref="B5:E5"/>
    <mergeCell ref="J5:L5"/>
    <mergeCell ref="B1:D2"/>
    <mergeCell ref="H7:H8"/>
    <mergeCell ref="H10:H11"/>
    <mergeCell ref="H13:H14"/>
    <mergeCell ref="H16:H17"/>
    <mergeCell ref="B6:E15"/>
    <mergeCell ref="J13:L14"/>
    <mergeCell ref="J16:L17"/>
    <mergeCell ref="J19:L20"/>
    <mergeCell ref="J22:L23"/>
    <mergeCell ref="B17:E18"/>
    <mergeCell ref="B19:E23"/>
    <mergeCell ref="H19:H20"/>
    <mergeCell ref="H22:H23"/>
  </mergeCells>
  <hyperlinks>
    <hyperlink ref="H7:H8" location="Usuários!A1" display="Usuários" xr:uid="{63B977F5-9125-41EB-ACB2-9E1D6BFAD76C}"/>
    <hyperlink ref="H10:H11" location="Projetos!A1" display="Projetos" xr:uid="{9B69E5B1-D687-485D-B293-36701FD3647F}"/>
    <hyperlink ref="H13:H14" location="Atividades!A1" display="Atividades" xr:uid="{E6151320-39FB-4784-BCC6-1E3A8B9A22F9}"/>
    <hyperlink ref="H16:H17" location="Kanban!A1" display="Kanban" xr:uid="{79C27574-9276-4685-8562-DEE72CB064C1}"/>
    <hyperlink ref="H19:H20" location="Painel!A1" display="Painel" xr:uid="{414E70CC-B511-4958-94B7-3939CB3B0726}"/>
    <hyperlink ref="H22:H23" location="Contatos!A1" display="Contatos" xr:uid="{E6E05816-F26D-4319-83D7-008C0B9670DE}"/>
  </hyperlink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6BCF6-C36E-44F0-B759-95129C156983}">
  <sheetPr codeName="Planilha2"/>
  <dimension ref="A1:BU26"/>
  <sheetViews>
    <sheetView showGridLines="0" zoomScale="115" zoomScaleNormal="115" workbookViewId="0">
      <selection activeCell="H9" sqref="H9:I10"/>
    </sheetView>
  </sheetViews>
  <sheetFormatPr defaultRowHeight="15" x14ac:dyDescent="0.25"/>
  <cols>
    <col min="2" max="2" width="12.42578125" customWidth="1"/>
    <col min="3" max="3" width="13" customWidth="1"/>
    <col min="4" max="4" width="10.28515625" customWidth="1"/>
  </cols>
  <sheetData>
    <row r="1" spans="1:73" ht="48" customHeight="1" x14ac:dyDescent="0.25">
      <c r="A1" s="21"/>
      <c r="B1" s="26" t="s">
        <v>7</v>
      </c>
      <c r="C1" s="21"/>
      <c r="D1" s="21"/>
      <c r="E1" s="21"/>
      <c r="F1" s="21"/>
      <c r="G1" s="21"/>
      <c r="H1" s="21"/>
      <c r="I1" s="21"/>
      <c r="J1" s="21"/>
      <c r="K1" s="21"/>
      <c r="L1" s="23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</row>
    <row r="2" spans="1:73" ht="35.25" customHeight="1" x14ac:dyDescent="0.25">
      <c r="A2" s="21"/>
      <c r="B2" s="27" t="s">
        <v>8</v>
      </c>
      <c r="C2" s="21"/>
      <c r="D2" s="21"/>
      <c r="E2" s="21"/>
      <c r="F2" s="21"/>
      <c r="G2" s="21"/>
      <c r="H2" s="21"/>
      <c r="I2" s="21"/>
      <c r="J2" s="21"/>
      <c r="K2" s="21"/>
      <c r="L2" s="23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</row>
    <row r="3" spans="1:73" x14ac:dyDescent="0.25">
      <c r="B3" s="32" t="s">
        <v>51</v>
      </c>
    </row>
    <row r="5" spans="1:73" x14ac:dyDescent="0.25">
      <c r="B5" s="25" t="s">
        <v>11</v>
      </c>
    </row>
    <row r="6" spans="1:73" x14ac:dyDescent="0.25">
      <c r="B6" s="28" t="s">
        <v>47</v>
      </c>
    </row>
    <row r="7" spans="1:73" x14ac:dyDescent="0.25">
      <c r="B7" t="s">
        <v>37</v>
      </c>
    </row>
    <row r="8" spans="1:73" x14ac:dyDescent="0.25">
      <c r="B8" s="28" t="s">
        <v>38</v>
      </c>
    </row>
    <row r="9" spans="1:73" x14ac:dyDescent="0.25">
      <c r="B9" t="s">
        <v>39</v>
      </c>
      <c r="H9" s="48" t="s">
        <v>76</v>
      </c>
      <c r="I9" s="48"/>
    </row>
    <row r="10" spans="1:73" x14ac:dyDescent="0.25">
      <c r="B10" s="28" t="s">
        <v>41</v>
      </c>
      <c r="H10" s="48"/>
      <c r="I10" s="48"/>
    </row>
    <row r="11" spans="1:73" x14ac:dyDescent="0.25">
      <c r="B11" t="s">
        <v>43</v>
      </c>
    </row>
    <row r="26" spans="3:3" x14ac:dyDescent="0.25">
      <c r="C26" s="34"/>
    </row>
  </sheetData>
  <mergeCells count="1">
    <mergeCell ref="H9:I10"/>
  </mergeCells>
  <phoneticPr fontId="8" type="noConversion"/>
  <hyperlinks>
    <hyperlink ref="H9:I10" location="'Menu Principal'!A1" display="Voltar ao Menu Principal" xr:uid="{4CC82921-D939-4B0B-B48B-17571DEB617F}"/>
  </hyperlinks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A5E04-3B6B-4738-9CB7-2B8371423F88}">
  <sheetPr codeName="Planilha4"/>
  <dimension ref="A1:BT11"/>
  <sheetViews>
    <sheetView showGridLines="0" zoomScale="115" zoomScaleNormal="115" workbookViewId="0">
      <selection activeCell="F9" sqref="F9:G10"/>
    </sheetView>
  </sheetViews>
  <sheetFormatPr defaultRowHeight="15" x14ac:dyDescent="0.25"/>
  <cols>
    <col min="2" max="2" width="21.7109375" customWidth="1"/>
    <col min="3" max="3" width="17.140625" customWidth="1"/>
  </cols>
  <sheetData>
    <row r="1" spans="1:72" ht="48" customHeight="1" x14ac:dyDescent="0.25">
      <c r="A1" s="21"/>
      <c r="B1" s="26" t="s">
        <v>16</v>
      </c>
      <c r="C1" s="21"/>
      <c r="D1" s="21"/>
      <c r="E1" s="21"/>
      <c r="F1" s="21"/>
      <c r="G1" s="21"/>
      <c r="H1" s="21"/>
      <c r="I1" s="21"/>
      <c r="J1" s="21"/>
      <c r="K1" s="22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</row>
    <row r="2" spans="1:72" ht="35.25" customHeight="1" x14ac:dyDescent="0.25">
      <c r="A2" s="21"/>
      <c r="B2" s="27" t="s">
        <v>17</v>
      </c>
      <c r="C2" s="21"/>
      <c r="D2" s="21"/>
      <c r="E2" s="21"/>
      <c r="F2" s="21"/>
      <c r="G2" s="21"/>
      <c r="H2" s="21"/>
      <c r="I2" s="21"/>
      <c r="J2" s="21"/>
      <c r="K2" s="24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</row>
    <row r="3" spans="1:72" x14ac:dyDescent="0.25">
      <c r="B3" s="32" t="s">
        <v>52</v>
      </c>
    </row>
    <row r="5" spans="1:72" x14ac:dyDescent="0.25">
      <c r="B5" s="25" t="s">
        <v>4</v>
      </c>
      <c r="C5" s="25" t="s">
        <v>33</v>
      </c>
    </row>
    <row r="6" spans="1:72" x14ac:dyDescent="0.25">
      <c r="B6" s="28" t="s">
        <v>48</v>
      </c>
      <c r="C6" s="28" t="s">
        <v>47</v>
      </c>
    </row>
    <row r="7" spans="1:72" x14ac:dyDescent="0.25">
      <c r="B7" t="s">
        <v>19</v>
      </c>
      <c r="C7" t="s">
        <v>47</v>
      </c>
    </row>
    <row r="8" spans="1:72" x14ac:dyDescent="0.25">
      <c r="B8" s="28" t="s">
        <v>20</v>
      </c>
      <c r="C8" s="28" t="s">
        <v>38</v>
      </c>
    </row>
    <row r="9" spans="1:72" x14ac:dyDescent="0.25">
      <c r="B9" t="s">
        <v>21</v>
      </c>
      <c r="C9" t="s">
        <v>39</v>
      </c>
      <c r="F9" s="48" t="s">
        <v>76</v>
      </c>
      <c r="G9" s="48"/>
    </row>
    <row r="10" spans="1:72" x14ac:dyDescent="0.25">
      <c r="B10" s="28" t="s">
        <v>40</v>
      </c>
      <c r="C10" s="28" t="s">
        <v>41</v>
      </c>
      <c r="F10" s="48"/>
      <c r="G10" s="48"/>
    </row>
    <row r="11" spans="1:72" x14ac:dyDescent="0.25">
      <c r="B11" t="s">
        <v>42</v>
      </c>
      <c r="C11" t="s">
        <v>43</v>
      </c>
    </row>
  </sheetData>
  <mergeCells count="1">
    <mergeCell ref="F9:G10"/>
  </mergeCells>
  <phoneticPr fontId="8" type="noConversion"/>
  <dataValidations count="1">
    <dataValidation type="list" allowBlank="1" showInputMessage="1" showErrorMessage="1" sqref="C6:C99" xr:uid="{0EF72774-30DA-48FD-BC2B-D05D3E3DE168}">
      <formula1>lUsuarios</formula1>
    </dataValidation>
  </dataValidations>
  <hyperlinks>
    <hyperlink ref="F9:G10" location="'Menu Principal'!A1" display="Voltar ao Menu Principal" xr:uid="{553F12C0-E476-46AF-83DB-4AA67AE7E45C}"/>
  </hyperlink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FBC10-CF14-4E94-BEDC-2585D04D4448}">
  <sheetPr codeName="Planilha3"/>
  <dimension ref="A1:Z27"/>
  <sheetViews>
    <sheetView showGridLines="0" zoomScale="115" zoomScaleNormal="115" workbookViewId="0">
      <selection activeCell="K9" sqref="K9:L10"/>
    </sheetView>
  </sheetViews>
  <sheetFormatPr defaultRowHeight="15" x14ac:dyDescent="0.25"/>
  <cols>
    <col min="2" max="2" width="7.85546875" customWidth="1"/>
    <col min="3" max="3" width="33.28515625" customWidth="1"/>
    <col min="4" max="4" width="21.7109375" customWidth="1"/>
    <col min="5" max="5" width="14.42578125" customWidth="1"/>
    <col min="6" max="6" width="15.28515625" customWidth="1"/>
    <col min="7" max="7" width="12" style="3" customWidth="1"/>
    <col min="8" max="8" width="12.7109375" customWidth="1"/>
    <col min="9" max="9" width="14.5703125" customWidth="1"/>
  </cols>
  <sheetData>
    <row r="1" spans="1:26" ht="48" customHeight="1" x14ac:dyDescent="0.25">
      <c r="A1" s="21"/>
      <c r="B1" s="22" t="s">
        <v>9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3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35.25" customHeight="1" x14ac:dyDescent="0.25">
      <c r="A2" s="21"/>
      <c r="B2" s="24" t="s">
        <v>10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3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x14ac:dyDescent="0.25">
      <c r="B3" s="32" t="s">
        <v>53</v>
      </c>
      <c r="G3"/>
    </row>
    <row r="4" spans="1:26" x14ac:dyDescent="0.25">
      <c r="G4"/>
    </row>
    <row r="5" spans="1:26" x14ac:dyDescent="0.25">
      <c r="B5" s="25" t="s">
        <v>12</v>
      </c>
      <c r="C5" s="25" t="s">
        <v>4</v>
      </c>
      <c r="D5" s="25" t="s">
        <v>6</v>
      </c>
      <c r="E5" s="25" t="s">
        <v>15</v>
      </c>
      <c r="F5" s="25" t="s">
        <v>5</v>
      </c>
      <c r="G5" s="25" t="s">
        <v>13</v>
      </c>
      <c r="H5" s="25" t="s">
        <v>14</v>
      </c>
      <c r="I5" s="25" t="s">
        <v>54</v>
      </c>
    </row>
    <row r="6" spans="1:26" x14ac:dyDescent="0.25">
      <c r="B6" s="28">
        <f>ROW()-5</f>
        <v>1</v>
      </c>
      <c r="C6" s="28" t="s">
        <v>48</v>
      </c>
      <c r="D6" s="28" t="s">
        <v>22</v>
      </c>
      <c r="E6" s="28" t="s">
        <v>37</v>
      </c>
      <c r="F6" s="29">
        <v>45244</v>
      </c>
      <c r="G6" s="30">
        <v>0.83333333333333337</v>
      </c>
      <c r="H6" s="28" t="s">
        <v>0</v>
      </c>
      <c r="I6" s="28" t="str">
        <f>COUNTIF($H$6:tAtividades[[#This Row],[Situação]],tAtividades[[#This Row],[Situação]])&amp;"-"&amp;tAtividades[[#This Row],[Situação]]</f>
        <v>1-A Fazer</v>
      </c>
    </row>
    <row r="7" spans="1:26" x14ac:dyDescent="0.25">
      <c r="B7">
        <f>ROW()-5</f>
        <v>2</v>
      </c>
      <c r="C7" t="s">
        <v>19</v>
      </c>
      <c r="D7" t="s">
        <v>23</v>
      </c>
      <c r="E7" t="s">
        <v>38</v>
      </c>
      <c r="F7" s="9">
        <v>44938</v>
      </c>
      <c r="G7" s="2"/>
      <c r="H7" t="s">
        <v>0</v>
      </c>
      <c r="I7" t="str">
        <f>COUNTIF($H$6:tAtividades[[#This Row],[Situação]],tAtividades[[#This Row],[Situação]])&amp;"-"&amp;tAtividades[[#This Row],[Situação]]</f>
        <v>2-A Fazer</v>
      </c>
    </row>
    <row r="8" spans="1:26" x14ac:dyDescent="0.25">
      <c r="B8" s="28">
        <f t="shared" ref="B8:B17" si="0">ROW()-5</f>
        <v>3</v>
      </c>
      <c r="C8" s="28" t="s">
        <v>20</v>
      </c>
      <c r="D8" s="28" t="s">
        <v>24</v>
      </c>
      <c r="E8" s="28" t="s">
        <v>37</v>
      </c>
      <c r="F8" s="29"/>
      <c r="G8" s="30"/>
      <c r="H8" s="28" t="s">
        <v>0</v>
      </c>
      <c r="I8" s="28" t="str">
        <f>COUNTIF($H$6:tAtividades[[#This Row],[Situação]],tAtividades[[#This Row],[Situação]])&amp;"-"&amp;tAtividades[[#This Row],[Situação]]</f>
        <v>3-A Fazer</v>
      </c>
    </row>
    <row r="9" spans="1:26" x14ac:dyDescent="0.25">
      <c r="B9">
        <f t="shared" si="0"/>
        <v>4</v>
      </c>
      <c r="C9" t="s">
        <v>21</v>
      </c>
      <c r="D9" t="s">
        <v>25</v>
      </c>
      <c r="E9" t="s">
        <v>37</v>
      </c>
      <c r="F9" s="9"/>
      <c r="G9" s="2"/>
      <c r="H9" t="s">
        <v>0</v>
      </c>
      <c r="I9" t="str">
        <f>COUNTIF($H$6:tAtividades[[#This Row],[Situação]],tAtividades[[#This Row],[Situação]])&amp;"-"&amp;tAtividades[[#This Row],[Situação]]</f>
        <v>4-A Fazer</v>
      </c>
      <c r="K9" s="48" t="s">
        <v>76</v>
      </c>
      <c r="L9" s="48"/>
    </row>
    <row r="10" spans="1:26" x14ac:dyDescent="0.25">
      <c r="B10" s="28">
        <f t="shared" si="0"/>
        <v>5</v>
      </c>
      <c r="C10" s="28" t="s">
        <v>18</v>
      </c>
      <c r="D10" s="28" t="s">
        <v>26</v>
      </c>
      <c r="E10" s="28" t="s">
        <v>38</v>
      </c>
      <c r="F10" s="29"/>
      <c r="G10" s="30"/>
      <c r="H10" s="28" t="s">
        <v>0</v>
      </c>
      <c r="I10" s="28" t="str">
        <f>COUNTIF($H$6:tAtividades[[#This Row],[Situação]],tAtividades[[#This Row],[Situação]])&amp;"-"&amp;tAtividades[[#This Row],[Situação]]</f>
        <v>5-A Fazer</v>
      </c>
      <c r="K10" s="48"/>
      <c r="L10" s="48"/>
    </row>
    <row r="11" spans="1:26" x14ac:dyDescent="0.25">
      <c r="B11">
        <f t="shared" si="0"/>
        <v>6</v>
      </c>
      <c r="C11" t="s">
        <v>18</v>
      </c>
      <c r="D11" t="s">
        <v>27</v>
      </c>
      <c r="E11" t="s">
        <v>37</v>
      </c>
      <c r="F11" s="9"/>
      <c r="G11" s="2"/>
      <c r="H11" t="s">
        <v>2</v>
      </c>
      <c r="I11" t="str">
        <f>COUNTIF($H$6:tAtividades[[#This Row],[Situação]],tAtividades[[#This Row],[Situação]])&amp;"-"&amp;tAtividades[[#This Row],[Situação]]</f>
        <v>1-Pendente</v>
      </c>
    </row>
    <row r="12" spans="1:26" x14ac:dyDescent="0.25">
      <c r="B12" s="28">
        <f t="shared" si="0"/>
        <v>7</v>
      </c>
      <c r="C12" s="28" t="s">
        <v>18</v>
      </c>
      <c r="D12" s="28" t="s">
        <v>28</v>
      </c>
      <c r="E12" s="28" t="s">
        <v>37</v>
      </c>
      <c r="F12" s="29"/>
      <c r="G12" s="30"/>
      <c r="H12" s="28" t="s">
        <v>2</v>
      </c>
      <c r="I12" s="28" t="str">
        <f>COUNTIF($H$6:tAtividades[[#This Row],[Situação]],tAtividades[[#This Row],[Situação]])&amp;"-"&amp;tAtividades[[#This Row],[Situação]]</f>
        <v>2-Pendente</v>
      </c>
    </row>
    <row r="13" spans="1:26" x14ac:dyDescent="0.25">
      <c r="B13">
        <f t="shared" si="0"/>
        <v>8</v>
      </c>
      <c r="C13" t="s">
        <v>18</v>
      </c>
      <c r="D13" t="s">
        <v>29</v>
      </c>
      <c r="E13" t="s">
        <v>38</v>
      </c>
      <c r="F13" s="9"/>
      <c r="G13" s="2"/>
      <c r="H13" t="s">
        <v>2</v>
      </c>
      <c r="I13" t="str">
        <f>COUNTIF($H$6:tAtividades[[#This Row],[Situação]],tAtividades[[#This Row],[Situação]])&amp;"-"&amp;tAtividades[[#This Row],[Situação]]</f>
        <v>3-Pendente</v>
      </c>
    </row>
    <row r="14" spans="1:26" x14ac:dyDescent="0.25">
      <c r="B14" s="28">
        <f t="shared" si="0"/>
        <v>9</v>
      </c>
      <c r="C14" s="28" t="s">
        <v>18</v>
      </c>
      <c r="D14" s="28" t="s">
        <v>30</v>
      </c>
      <c r="E14" s="28" t="s">
        <v>37</v>
      </c>
      <c r="F14" s="29"/>
      <c r="G14" s="30"/>
      <c r="H14" s="28" t="s">
        <v>2</v>
      </c>
      <c r="I14" s="28" t="str">
        <f>COUNTIF($H$6:tAtividades[[#This Row],[Situação]],tAtividades[[#This Row],[Situação]])&amp;"-"&amp;tAtividades[[#This Row],[Situação]]</f>
        <v>4-Pendente</v>
      </c>
    </row>
    <row r="15" spans="1:26" x14ac:dyDescent="0.25">
      <c r="B15">
        <f t="shared" si="0"/>
        <v>10</v>
      </c>
      <c r="C15" t="s">
        <v>18</v>
      </c>
      <c r="D15" t="s">
        <v>31</v>
      </c>
      <c r="E15" t="s">
        <v>37</v>
      </c>
      <c r="F15" s="9"/>
      <c r="G15" s="2"/>
      <c r="H15" t="s">
        <v>2</v>
      </c>
      <c r="I15" t="str">
        <f>COUNTIF($H$6:tAtividades[[#This Row],[Situação]],tAtividades[[#This Row],[Situação]])&amp;"-"&amp;tAtividades[[#This Row],[Situação]]</f>
        <v>5-Pendente</v>
      </c>
    </row>
    <row r="16" spans="1:26" x14ac:dyDescent="0.25">
      <c r="B16" s="28">
        <f t="shared" si="0"/>
        <v>11</v>
      </c>
      <c r="C16" s="28" t="s">
        <v>19</v>
      </c>
      <c r="D16" s="28" t="s">
        <v>55</v>
      </c>
      <c r="E16" s="28" t="s">
        <v>38</v>
      </c>
      <c r="F16" s="29"/>
      <c r="G16" s="30"/>
      <c r="H16" s="28" t="s">
        <v>1</v>
      </c>
      <c r="I16" s="28" t="str">
        <f>COUNTIF($H$6:tAtividades[[#This Row],[Situação]],tAtividades[[#This Row],[Situação]])&amp;"-"&amp;tAtividades[[#This Row],[Situação]]</f>
        <v>1-Fazendo</v>
      </c>
    </row>
    <row r="17" spans="2:9" x14ac:dyDescent="0.25">
      <c r="B17">
        <f t="shared" si="0"/>
        <v>12</v>
      </c>
      <c r="C17" t="s">
        <v>20</v>
      </c>
      <c r="D17" t="s">
        <v>32</v>
      </c>
      <c r="E17" t="s">
        <v>37</v>
      </c>
      <c r="F17" s="9"/>
      <c r="G17" s="2"/>
      <c r="H17" t="s">
        <v>1</v>
      </c>
      <c r="I17" t="str">
        <f>COUNTIF($H$6:tAtividades[[#This Row],[Situação]],tAtividades[[#This Row],[Situação]])&amp;"-"&amp;tAtividades[[#This Row],[Situação]]</f>
        <v>2-Fazendo</v>
      </c>
    </row>
    <row r="18" spans="2:9" x14ac:dyDescent="0.25">
      <c r="B18" s="28">
        <f t="shared" ref="B18:B19" si="1">ROW()-5</f>
        <v>13</v>
      </c>
      <c r="C18" s="28" t="s">
        <v>19</v>
      </c>
      <c r="D18" s="28" t="s">
        <v>23</v>
      </c>
      <c r="E18" s="28" t="s">
        <v>47</v>
      </c>
      <c r="F18" s="29"/>
      <c r="G18" s="30"/>
      <c r="H18" s="28" t="s">
        <v>1</v>
      </c>
      <c r="I18" s="28" t="str">
        <f>COUNTIF($H$6:tAtividades[[#This Row],[Situação]],tAtividades[[#This Row],[Situação]])&amp;"-"&amp;tAtividades[[#This Row],[Situação]]</f>
        <v>3-Fazendo</v>
      </c>
    </row>
    <row r="19" spans="2:9" x14ac:dyDescent="0.25">
      <c r="B19">
        <f t="shared" si="1"/>
        <v>14</v>
      </c>
      <c r="C19" t="s">
        <v>20</v>
      </c>
      <c r="D19" t="s">
        <v>34</v>
      </c>
      <c r="E19" t="s">
        <v>38</v>
      </c>
      <c r="F19" s="9"/>
      <c r="G19" s="2"/>
      <c r="H19" t="s">
        <v>1</v>
      </c>
      <c r="I19" t="str">
        <f>COUNTIF($H$6:tAtividades[[#This Row],[Situação]],tAtividades[[#This Row],[Situação]])&amp;"-"&amp;tAtividades[[#This Row],[Situação]]</f>
        <v>4-Fazendo</v>
      </c>
    </row>
    <row r="20" spans="2:9" x14ac:dyDescent="0.25">
      <c r="B20" s="28">
        <f t="shared" ref="B20:B21" si="2">ROW()-5</f>
        <v>15</v>
      </c>
      <c r="C20" s="28" t="s">
        <v>19</v>
      </c>
      <c r="D20" s="28" t="s">
        <v>24</v>
      </c>
      <c r="E20" s="28" t="s">
        <v>39</v>
      </c>
      <c r="F20" s="29"/>
      <c r="G20" s="30"/>
      <c r="H20" s="28" t="s">
        <v>3</v>
      </c>
      <c r="I20" s="28" t="str">
        <f>COUNTIF($H$6:tAtividades[[#This Row],[Situação]],tAtividades[[#This Row],[Situação]])&amp;"-"&amp;tAtividades[[#This Row],[Situação]]</f>
        <v>1-Feito</v>
      </c>
    </row>
    <row r="21" spans="2:9" x14ac:dyDescent="0.25">
      <c r="B21">
        <f t="shared" si="2"/>
        <v>16</v>
      </c>
      <c r="C21" t="s">
        <v>20</v>
      </c>
      <c r="D21" t="s">
        <v>35</v>
      </c>
      <c r="E21" t="s">
        <v>37</v>
      </c>
      <c r="F21" s="9"/>
      <c r="G21" s="2"/>
      <c r="H21" t="s">
        <v>3</v>
      </c>
      <c r="I21" t="str">
        <f>COUNTIF($H$6:tAtividades[[#This Row],[Situação]],tAtividades[[#This Row],[Situação]])&amp;"-"&amp;tAtividades[[#This Row],[Situação]]</f>
        <v>2-Feito</v>
      </c>
    </row>
    <row r="22" spans="2:9" x14ac:dyDescent="0.25">
      <c r="B22" s="28">
        <f t="shared" ref="B22:B23" si="3">ROW()-5</f>
        <v>17</v>
      </c>
      <c r="C22" s="28" t="s">
        <v>19</v>
      </c>
      <c r="D22" s="28" t="s">
        <v>25</v>
      </c>
      <c r="E22" s="28" t="s">
        <v>47</v>
      </c>
      <c r="F22" s="29"/>
      <c r="G22" s="30"/>
      <c r="H22" s="28" t="s">
        <v>3</v>
      </c>
      <c r="I22" s="28" t="str">
        <f>COUNTIF($H$6:tAtividades[[#This Row],[Situação]],tAtividades[[#This Row],[Situação]])&amp;"-"&amp;tAtividades[[#This Row],[Situação]]</f>
        <v>3-Feito</v>
      </c>
    </row>
    <row r="23" spans="2:9" x14ac:dyDescent="0.25">
      <c r="B23">
        <f t="shared" si="3"/>
        <v>18</v>
      </c>
      <c r="C23" t="s">
        <v>20</v>
      </c>
      <c r="D23" t="s">
        <v>36</v>
      </c>
      <c r="E23" t="s">
        <v>38</v>
      </c>
      <c r="F23" s="9"/>
      <c r="G23" s="2"/>
      <c r="H23" t="s">
        <v>3</v>
      </c>
      <c r="I23" t="str">
        <f>COUNTIF($H$6:tAtividades[[#This Row],[Situação]],tAtividades[[#This Row],[Situação]])&amp;"-"&amp;tAtividades[[#This Row],[Situação]]</f>
        <v>4-Feito</v>
      </c>
    </row>
    <row r="24" spans="2:9" x14ac:dyDescent="0.25">
      <c r="G24"/>
    </row>
    <row r="25" spans="2:9" x14ac:dyDescent="0.25">
      <c r="G25"/>
    </row>
    <row r="26" spans="2:9" x14ac:dyDescent="0.25">
      <c r="G26"/>
    </row>
    <row r="27" spans="2:9" x14ac:dyDescent="0.25">
      <c r="G27"/>
    </row>
  </sheetData>
  <mergeCells count="1">
    <mergeCell ref="K9:L10"/>
  </mergeCells>
  <dataValidations count="3">
    <dataValidation type="list" allowBlank="1" showInputMessage="1" showErrorMessage="1" sqref="E28:E50 E6:E23" xr:uid="{B76B050C-F012-4DC5-8F21-74C3E4D1B20E}">
      <formula1>lUsuarios</formula1>
    </dataValidation>
    <dataValidation type="list" allowBlank="1" showInputMessage="1" showErrorMessage="1" sqref="C28:C53 C6:C10" xr:uid="{32DE0EBD-5868-44B5-9747-649F4034627A}">
      <formula1>lProjetos</formula1>
    </dataValidation>
    <dataValidation type="list" allowBlank="1" showInputMessage="1" showErrorMessage="1" sqref="H28:H50 H6:H21" xr:uid="{F94B83A3-9157-4ADF-8786-942E556905D3}">
      <formula1>"A Fazer,Pendente,Fazendo,Feito"</formula1>
    </dataValidation>
  </dataValidations>
  <hyperlinks>
    <hyperlink ref="K9:L10" location="'Menu Principal'!A1" display="Voltar ao Menu Principal" xr:uid="{E8217306-16C9-451E-831D-A62C26CD9689}"/>
  </hyperlinks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33871-7E70-45BC-A40B-A0AB187769EE}">
  <sheetPr codeName="Planilha1"/>
  <dimension ref="A1:AT193"/>
  <sheetViews>
    <sheetView showGridLines="0" zoomScale="110" zoomScaleNormal="110" workbookViewId="0">
      <selection activeCell="X9" sqref="X9:Y10"/>
    </sheetView>
  </sheetViews>
  <sheetFormatPr defaultRowHeight="15" x14ac:dyDescent="0.25"/>
  <cols>
    <col min="1" max="3" width="2.28515625" customWidth="1"/>
    <col min="4" max="4" width="2" style="15" customWidth="1"/>
    <col min="5" max="5" width="6.85546875" customWidth="1"/>
    <col min="6" max="6" width="31.7109375" customWidth="1"/>
    <col min="7" max="8" width="2.28515625" customWidth="1"/>
    <col min="9" max="9" width="2" style="5" customWidth="1"/>
    <col min="10" max="10" width="6.85546875" customWidth="1"/>
    <col min="11" max="11" width="31.7109375" customWidth="1"/>
    <col min="12" max="13" width="2.28515625" customWidth="1"/>
    <col min="14" max="14" width="2" style="5" customWidth="1"/>
    <col min="15" max="15" width="6.85546875" customWidth="1"/>
    <col min="16" max="16" width="31.7109375" customWidth="1"/>
    <col min="17" max="18" width="2.28515625" customWidth="1"/>
    <col min="19" max="19" width="2" style="5" customWidth="1"/>
    <col min="20" max="20" width="6.85546875" customWidth="1"/>
    <col min="21" max="21" width="31.7109375" customWidth="1"/>
    <col min="22" max="22" width="2" customWidth="1"/>
    <col min="23" max="23" width="2" style="5" customWidth="1"/>
    <col min="25" max="25" width="6" customWidth="1"/>
    <col min="26" max="26" width="20.5703125" customWidth="1"/>
  </cols>
  <sheetData>
    <row r="1" spans="1:46" s="4" customFormat="1" ht="19.5" thickBot="1" x14ac:dyDescent="0.35">
      <c r="A1" s="11"/>
      <c r="B1" s="11"/>
      <c r="C1" s="11"/>
      <c r="D1" s="13"/>
      <c r="E1" s="11"/>
      <c r="F1" s="11" t="s">
        <v>0</v>
      </c>
      <c r="G1" s="11"/>
      <c r="H1" s="11"/>
      <c r="I1" s="12"/>
      <c r="J1" s="11"/>
      <c r="K1" s="11" t="s">
        <v>1</v>
      </c>
      <c r="L1" s="11"/>
      <c r="M1" s="11"/>
      <c r="N1" s="12"/>
      <c r="O1" s="11"/>
      <c r="P1" s="11" t="s">
        <v>2</v>
      </c>
      <c r="Q1" s="11"/>
      <c r="R1" s="11"/>
      <c r="S1" s="12"/>
      <c r="T1" s="11"/>
      <c r="U1" s="11" t="s">
        <v>3</v>
      </c>
      <c r="V1" s="11"/>
      <c r="W1" s="12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</row>
    <row r="2" spans="1:46" ht="4.5" customHeight="1" x14ac:dyDescent="0.25">
      <c r="D2" s="14"/>
      <c r="I2" s="14"/>
      <c r="N2" s="14"/>
      <c r="S2" s="14"/>
      <c r="W2" s="10"/>
    </row>
    <row r="3" spans="1:46" ht="15" customHeight="1" x14ac:dyDescent="0.25">
      <c r="D3" s="14">
        <f>IFERROR(MATCH("1-"&amp;F$1,tAtividades[Cont. Situação],0),"")</f>
        <v>1</v>
      </c>
      <c r="E3" s="51" t="str" cm="1">
        <f t="array" ref="E3">IFERROR(VLOOKUP(
                               INDEX(tAtividades[Participante],D3),tUsuarios[],3,0),"")</f>
        <v/>
      </c>
      <c r="F3" s="16" t="str" cm="1">
        <f t="array" ref="F3">IFERROR(INDEX(tAtividades[Projeto],D3),"")</f>
        <v>Projeto1</v>
      </c>
      <c r="I3" s="14">
        <f>IFERROR(MATCH("1-"&amp;K$1,tAtividades[Cont. Situação],0),"")</f>
        <v>11</v>
      </c>
      <c r="J3" s="52" t="str" cm="1">
        <f t="array" ref="J3">IFERROR(VLOOKUP(
                               INDEX(tAtividades[Participante],I3),tUsuarios[],3,0),"")</f>
        <v/>
      </c>
      <c r="K3" s="17" t="str" cm="1">
        <f t="array" ref="K3">IFERROR(INDEX(tAtividades[Projeto],I3),"")</f>
        <v>Projeto 2</v>
      </c>
      <c r="N3" s="14">
        <f>IFERROR(MATCH("1-"&amp;P$1,tAtividades[Cont. Situação],0),"")</f>
        <v>6</v>
      </c>
      <c r="O3" s="53" t="str" cm="1">
        <f t="array" ref="O3">IFERROR(VLOOKUP(
                               INDEX(tAtividades[Participante],N3),tUsuarios[],3,0),"")</f>
        <v/>
      </c>
      <c r="P3" s="1" t="str" cm="1">
        <f t="array" ref="P3">IFERROR(INDEX(tAtividades[Projeto],N3),"")</f>
        <v>Projeto 1</v>
      </c>
      <c r="S3" s="14">
        <f>IFERROR(MATCH("1-"&amp;U$1,tAtividades[Cont. Situação],0),"")</f>
        <v>15</v>
      </c>
      <c r="T3" s="54" t="str" cm="1">
        <f t="array" ref="T3">IFERROR(VLOOKUP(
                               INDEX(tAtividades[Participante],S3),tUsuarios[],3,0),"")</f>
        <v/>
      </c>
      <c r="U3" s="31" t="str" cm="1">
        <f t="array" ref="U3">IFERROR(INDEX(tAtividades[Projeto],S3),"")</f>
        <v>Projeto 2</v>
      </c>
      <c r="W3" s="10"/>
    </row>
    <row r="4" spans="1:46" x14ac:dyDescent="0.25">
      <c r="D4" s="14"/>
      <c r="E4" s="51"/>
      <c r="F4" s="16" t="str" cm="1">
        <f t="array" ref="F4">IFERROR(INDEX(tAtividades[Atividade],D3),"")</f>
        <v>Atividade 1</v>
      </c>
      <c r="I4" s="14"/>
      <c r="J4" s="52"/>
      <c r="K4" s="17" t="str" cm="1">
        <f t="array" ref="K4">IFERROR(INDEX(tAtividades[Atividade],I3),"")</f>
        <v>Atividade 15</v>
      </c>
      <c r="N4" s="14"/>
      <c r="O4" s="53"/>
      <c r="P4" s="1" t="str" cm="1">
        <f t="array" ref="P4">IFERROR(INDEX(tAtividades[Atividade],N3),"")</f>
        <v>Atividade 6</v>
      </c>
      <c r="S4" s="14"/>
      <c r="T4" s="54"/>
      <c r="U4" s="31" t="str" cm="1">
        <f t="array" ref="U4">IFERROR(INDEX(tAtividades[Atividade],S3),"")</f>
        <v>Atividade 3</v>
      </c>
      <c r="W4" s="10"/>
    </row>
    <row r="5" spans="1:46" x14ac:dyDescent="0.25">
      <c r="D5" s="14"/>
      <c r="E5" s="51"/>
      <c r="F5" s="16" t="str" cm="1">
        <f t="array" ref="F5">IFERROR("Data: "&amp;TEXT(INDEX(tAtividades[Data],D3),"DD/MM/AAAA"),"")</f>
        <v>Data: 14/11/2023</v>
      </c>
      <c r="I5" s="14"/>
      <c r="J5" s="52"/>
      <c r="K5" s="17" t="str" cm="1">
        <f t="array" ref="K5">IFERROR("Data: "&amp;TEXT(INDEX(tAtividades[Data],I3),"DD/MM/AAAA"),"")</f>
        <v>Data: 00/01/1900</v>
      </c>
      <c r="N5" s="14"/>
      <c r="O5" s="53"/>
      <c r="P5" s="1" t="str" cm="1">
        <f t="array" ref="P5">IFERROR("Data: "&amp;TEXT(INDEX(tAtividades[Data],N3),"DD/MM/AAAA"),"")</f>
        <v>Data: 00/01/1900</v>
      </c>
      <c r="S5" s="14"/>
      <c r="T5" s="54"/>
      <c r="U5" s="31" t="str" cm="1">
        <f t="array" ref="U5">IFERROR("Data: "&amp;TEXT(INDEX(tAtividades[Data],S3),"DD/MM/AAAA"),"")</f>
        <v>Data: 00/01/1900</v>
      </c>
      <c r="W5" s="10"/>
    </row>
    <row r="6" spans="1:46" x14ac:dyDescent="0.25">
      <c r="D6" s="14"/>
      <c r="E6" s="51"/>
      <c r="F6" s="16" t="str" cm="1">
        <f t="array" ref="F6">IFERROR("Hora: "&amp;TEXT(INDEX(tAtividades[Horas],D3),"hh:mm"),"")</f>
        <v>Hora: 20:00</v>
      </c>
      <c r="I6" s="14"/>
      <c r="J6" s="52"/>
      <c r="K6" s="17" t="str" cm="1">
        <f t="array" ref="K6">IFERROR("Hora: "&amp;TEXT(INDEX(tAtividades[Horas],I3),"hh:mm"),"")</f>
        <v>Hora: 00:00</v>
      </c>
      <c r="N6" s="14"/>
      <c r="O6" s="53"/>
      <c r="P6" s="1" t="str" cm="1">
        <f t="array" ref="P6">IFERROR("Hora: "&amp;TEXT(INDEX(tAtividades[Horas],N3),"hh:mm"),"")</f>
        <v>Hora: 00:00</v>
      </c>
      <c r="S6" s="14"/>
      <c r="T6" s="54"/>
      <c r="U6" s="31" t="str" cm="1">
        <f t="array" ref="U6">IFERROR("Hora: "&amp;TEXT(INDEX(tAtividades[Horas],S3),"hh:mm"),"")</f>
        <v>Hora: 00:00</v>
      </c>
      <c r="W6" s="10"/>
    </row>
    <row r="7" spans="1:46" ht="4.5" customHeight="1" x14ac:dyDescent="0.25">
      <c r="D7" s="14"/>
      <c r="I7" s="14"/>
      <c r="K7" s="33"/>
      <c r="N7" s="14"/>
      <c r="S7" s="14"/>
      <c r="W7" s="10"/>
    </row>
    <row r="8" spans="1:46" x14ac:dyDescent="0.25">
      <c r="D8" s="14">
        <f>IFERROR(MATCH(COUNTA(D$2:D7)+1&amp;"-"&amp;F$1,tAtividades[Cont. Situação],0),"")</f>
        <v>2</v>
      </c>
      <c r="E8" s="51" t="str" cm="1">
        <f t="array" ref="E8">IFERROR(VLOOKUP(
                               INDEX(tAtividades[Participante],D8),tUsuarios[],3,0),"")</f>
        <v/>
      </c>
      <c r="F8" s="16" t="str">
        <f>IFERROR(INDEX(tAtividades[Projeto],D8),"")</f>
        <v>Projeto 2</v>
      </c>
      <c r="I8" s="14">
        <f>IFERROR(MATCH(COUNTA(I$2:I7)+1&amp;"-"&amp;K$1,tAtividades[Cont. Situação],0),"")</f>
        <v>12</v>
      </c>
      <c r="J8" s="52" t="str" cm="1">
        <f t="array" ref="J8">IFERROR(VLOOKUP(
                               INDEX(tAtividades[Participante],I8),tUsuarios[],3,0),"")</f>
        <v/>
      </c>
      <c r="K8" s="17" t="str" cm="1">
        <f t="array" ref="K8">IFERROR(INDEX(tAtividades[Projeto],I8),"")</f>
        <v>Projeto 3</v>
      </c>
      <c r="N8" s="14">
        <f>IFERROR(MATCH(COUNTA(N$2:N7)+1&amp;"-"&amp;P$1,tAtividades[Cont. Situação],0),"")</f>
        <v>7</v>
      </c>
      <c r="O8" s="53" t="str" cm="1">
        <f t="array" ref="O8">IFERROR(VLOOKUP(
                               INDEX(tAtividades[Participante],N8),tUsuarios[],3,0),"")</f>
        <v/>
      </c>
      <c r="P8" s="1" t="str" cm="1">
        <f t="array" ref="P8">IFERROR(INDEX(tAtividades[Projeto],N8),"")</f>
        <v>Projeto 1</v>
      </c>
      <c r="S8" s="14">
        <f>IFERROR(MATCH(COUNTA(S$2:S7)+1&amp;"-"&amp;U$1,tAtividades[Cont. Situação],0),"")</f>
        <v>16</v>
      </c>
      <c r="T8" s="54" t="str" cm="1">
        <f t="array" ref="T8">IFERROR(VLOOKUP(
                               INDEX(tAtividades[Participante],S8),tUsuarios[],3,0),"")</f>
        <v/>
      </c>
      <c r="U8" s="31" t="str" cm="1">
        <f t="array" ref="U8">IFERROR(INDEX(tAtividades[Projeto],S8),"")</f>
        <v>Projeto 3</v>
      </c>
      <c r="W8" s="10"/>
    </row>
    <row r="9" spans="1:46" x14ac:dyDescent="0.25">
      <c r="D9" s="14"/>
      <c r="E9" s="51"/>
      <c r="F9" s="16" t="str" cm="1">
        <f t="array" ref="F9">IFERROR(INDEX(tAtividades[Atividade],D8),"")</f>
        <v>Atividade 2</v>
      </c>
      <c r="I9" s="14"/>
      <c r="J9" s="52"/>
      <c r="K9" s="17" t="str" cm="1">
        <f t="array" ref="K9">IFERROR(INDEX(tAtividades[Atividade],I8),"")</f>
        <v>Atividade 11</v>
      </c>
      <c r="N9" s="14"/>
      <c r="O9" s="53"/>
      <c r="P9" s="1" t="str" cm="1">
        <f t="array" ref="P9">IFERROR(INDEX(tAtividades[Atividade],N8),"")</f>
        <v>Atividade 7</v>
      </c>
      <c r="S9" s="14"/>
      <c r="T9" s="54"/>
      <c r="U9" s="31" t="str" cm="1">
        <f t="array" ref="U9">IFERROR(INDEX(tAtividades[Atividade],S8),"")</f>
        <v>Atividade 13</v>
      </c>
      <c r="W9" s="10"/>
      <c r="X9" s="48" t="s">
        <v>76</v>
      </c>
      <c r="Y9" s="48"/>
    </row>
    <row r="10" spans="1:46" x14ac:dyDescent="0.25">
      <c r="D10" s="14"/>
      <c r="E10" s="51"/>
      <c r="F10" s="16" t="str" cm="1">
        <f t="array" ref="F10">IFERROR("Data: "&amp;TEXT(INDEX(tAtividades[Data],D8),"DD/MM/AAAA"),"")</f>
        <v>Data: 12/01/2023</v>
      </c>
      <c r="I10" s="14"/>
      <c r="J10" s="52"/>
      <c r="K10" s="17" t="str" cm="1">
        <f t="array" ref="K10">IFERROR("Data: "&amp;TEXT(INDEX(tAtividades[Data],I8),"DD/MM/AAAA"),"")</f>
        <v>Data: 00/01/1900</v>
      </c>
      <c r="N10" s="14"/>
      <c r="O10" s="53"/>
      <c r="P10" s="1" t="str" cm="1">
        <f t="array" ref="P10">IFERROR("Data: "&amp;TEXT(INDEX(tAtividades[Data],N8),"DD/MM/AAAA"),"")</f>
        <v>Data: 00/01/1900</v>
      </c>
      <c r="S10" s="14"/>
      <c r="T10" s="54"/>
      <c r="U10" s="31" t="str" cm="1">
        <f t="array" ref="U10">IFERROR("Data: "&amp;TEXT(INDEX(tAtividades[Data],S8),"DD/MM/AAAA"),"")</f>
        <v>Data: 00/01/1900</v>
      </c>
      <c r="W10" s="10"/>
      <c r="X10" s="48"/>
      <c r="Y10" s="48"/>
    </row>
    <row r="11" spans="1:46" x14ac:dyDescent="0.25">
      <c r="D11" s="14"/>
      <c r="E11" s="51"/>
      <c r="F11" s="16" t="str" cm="1">
        <f t="array" ref="F11">IFERROR("Hora: "&amp;TEXT(INDEX(tAtividades[Horas],D8),"hh:mm"),"")</f>
        <v>Hora: 00:00</v>
      </c>
      <c r="I11" s="14"/>
      <c r="J11" s="52"/>
      <c r="K11" s="17" t="str" cm="1">
        <f t="array" ref="K11">IFERROR("Hora: "&amp;TEXT(INDEX(tAtividades[Horas],I8),"hh:mm"),"")</f>
        <v>Hora: 00:00</v>
      </c>
      <c r="N11" s="14"/>
      <c r="O11" s="53"/>
      <c r="P11" s="1" t="str" cm="1">
        <f t="array" ref="P11">IFERROR("Hora: "&amp;TEXT(INDEX(tAtividades[Horas],N8),"hh:mm"),"")</f>
        <v>Hora: 00:00</v>
      </c>
      <c r="S11" s="14"/>
      <c r="T11" s="54"/>
      <c r="U11" s="31" t="str" cm="1">
        <f t="array" ref="U11">IFERROR("Hora: "&amp;TEXT(INDEX(tAtividades[Horas],S8),"hh:mm"),"")</f>
        <v>Hora: 00:00</v>
      </c>
      <c r="W11" s="10"/>
    </row>
    <row r="12" spans="1:46" ht="4.5" customHeight="1" x14ac:dyDescent="0.25">
      <c r="D12" s="14"/>
      <c r="I12" s="14"/>
      <c r="K12" s="33"/>
      <c r="N12" s="14"/>
      <c r="S12" s="14"/>
      <c r="W12" s="10"/>
    </row>
    <row r="13" spans="1:46" x14ac:dyDescent="0.25">
      <c r="D13" s="14">
        <f>IFERROR(MATCH(COUNTA(D$2:D12)+1&amp;"-"&amp;F$1,tAtividades[Cont. Situação],0),"")</f>
        <v>3</v>
      </c>
      <c r="E13" s="51" t="str" cm="1">
        <f t="array" ref="E13">IFERROR(VLOOKUP(
                               INDEX(tAtividades[Participante],D13),tUsuarios[],3,0),"")</f>
        <v/>
      </c>
      <c r="F13" s="16" t="str" cm="1">
        <f t="array" ref="F13">IFERROR(INDEX(tAtividades[Projeto],D13),"")</f>
        <v>Projeto 3</v>
      </c>
      <c r="I13" s="14">
        <f>IFERROR(MATCH(COUNTA(I$2:I12)+1&amp;"-"&amp;K$1,tAtividades[Cont. Situação],0),"")</f>
        <v>13</v>
      </c>
      <c r="J13" s="52" t="str" cm="1">
        <f t="array" ref="J13">IFERROR(VLOOKUP(
                               INDEX(tAtividades[Participante],I13),tUsuarios[],3,0),"")</f>
        <v/>
      </c>
      <c r="K13" s="17" t="str" cm="1">
        <f t="array" ref="K13">IFERROR(INDEX(tAtividades[Projeto],I13),"")</f>
        <v>Projeto 2</v>
      </c>
      <c r="N13" s="14">
        <f>IFERROR(MATCH(COUNTA(N$2:N12)+1&amp;"-"&amp;P$1,tAtividades[Cont. Situação],0),"")</f>
        <v>8</v>
      </c>
      <c r="O13" s="53" t="str" cm="1">
        <f t="array" ref="O13">IFERROR(VLOOKUP(
                               INDEX(tAtividades[Participante],N13),tUsuarios[],3,0),"")</f>
        <v/>
      </c>
      <c r="P13" s="1" t="str" cm="1">
        <f t="array" ref="P13">IFERROR(INDEX(tAtividades[Projeto],N13),"")</f>
        <v>Projeto 1</v>
      </c>
      <c r="S13" s="14">
        <f>IFERROR(MATCH(COUNTA(S$2:S12)+1&amp;"-"&amp;U$1,tAtividades[Cont. Situação],0),"")</f>
        <v>17</v>
      </c>
      <c r="T13" s="54" t="str" cm="1">
        <f t="array" ref="T13">IFERROR(VLOOKUP(
                               INDEX(tAtividades[Participante],S13),tUsuarios[],3,0),"")</f>
        <v/>
      </c>
      <c r="U13" s="31" t="str" cm="1">
        <f t="array" ref="U13">IFERROR(INDEX(tAtividades[Projeto],S13),"")</f>
        <v>Projeto 2</v>
      </c>
      <c r="W13" s="10"/>
    </row>
    <row r="14" spans="1:46" x14ac:dyDescent="0.25">
      <c r="D14" s="14"/>
      <c r="E14" s="51"/>
      <c r="F14" s="16" t="str" cm="1">
        <f t="array" ref="F14">IFERROR(INDEX(tAtividades[Atividade],D13),"")</f>
        <v>Atividade 3</v>
      </c>
      <c r="I14" s="14"/>
      <c r="J14" s="52"/>
      <c r="K14" s="17" t="str" cm="1">
        <f t="array" ref="K14">IFERROR(INDEX(tAtividades[Atividade],I13),"")</f>
        <v>Atividade 2</v>
      </c>
      <c r="N14" s="14"/>
      <c r="O14" s="53"/>
      <c r="P14" s="1" t="str" cm="1">
        <f t="array" ref="P14">IFERROR(INDEX(tAtividades[Atividade],N13),"")</f>
        <v>Atividade 8</v>
      </c>
      <c r="S14" s="14"/>
      <c r="T14" s="54"/>
      <c r="U14" s="31" t="str" cm="1">
        <f t="array" ref="U14">IFERROR(INDEX(tAtividades[Atividade],S13),"")</f>
        <v>Atividade 4</v>
      </c>
      <c r="W14" s="10"/>
    </row>
    <row r="15" spans="1:46" x14ac:dyDescent="0.25">
      <c r="D15" s="14"/>
      <c r="E15" s="51"/>
      <c r="F15" s="16" t="str" cm="1">
        <f t="array" ref="F15">IFERROR("Data: "&amp;TEXT(INDEX(tAtividades[Data],D13),"DD/MM/AAAA"),"")</f>
        <v>Data: 00/01/1900</v>
      </c>
      <c r="I15" s="14"/>
      <c r="J15" s="52"/>
      <c r="K15" s="17" t="str" cm="1">
        <f t="array" ref="K15">IFERROR("Data: "&amp;TEXT(INDEX(tAtividades[Data],I13),"DD/MM/AAAA"),"")</f>
        <v>Data: 00/01/1900</v>
      </c>
      <c r="N15" s="14"/>
      <c r="O15" s="53"/>
      <c r="P15" s="1" t="str" cm="1">
        <f t="array" ref="P15">IFERROR("Data: "&amp;TEXT(INDEX(tAtividades[Data],N13),"DD/MM/AAAA"),"")</f>
        <v>Data: 00/01/1900</v>
      </c>
      <c r="S15" s="14"/>
      <c r="T15" s="54"/>
      <c r="U15" s="31" t="str" cm="1">
        <f t="array" ref="U15">IFERROR("Data: "&amp;TEXT(INDEX(tAtividades[Data],S13),"DD/MM/AAAA"),"")</f>
        <v>Data: 00/01/1900</v>
      </c>
      <c r="W15" s="10"/>
    </row>
    <row r="16" spans="1:46" x14ac:dyDescent="0.25">
      <c r="D16" s="14"/>
      <c r="E16" s="51"/>
      <c r="F16" s="16" t="str" cm="1">
        <f t="array" ref="F16">IFERROR("Hora: "&amp;TEXT(INDEX(tAtividades[Horas],D13),"hh:mm"),"")</f>
        <v>Hora: 00:00</v>
      </c>
      <c r="I16" s="14"/>
      <c r="J16" s="52"/>
      <c r="K16" s="17" t="str" cm="1">
        <f t="array" ref="K16">IFERROR("Hora: "&amp;TEXT(INDEX(tAtividades[Horas],I13),"hh:mm"),"")</f>
        <v>Hora: 00:00</v>
      </c>
      <c r="N16" s="14"/>
      <c r="O16" s="53"/>
      <c r="P16" s="1" t="str" cm="1">
        <f t="array" ref="P16">IFERROR("Hora: "&amp;TEXT(INDEX(tAtividades[Horas],N13),"hh:mm"),"")</f>
        <v>Hora: 00:00</v>
      </c>
      <c r="S16" s="14"/>
      <c r="T16" s="54"/>
      <c r="U16" s="31" t="str" cm="1">
        <f t="array" ref="U16">IFERROR("Hora: "&amp;TEXT(INDEX(tAtividades[Horas],S13),"hh:mm"),"")</f>
        <v>Hora: 00:00</v>
      </c>
      <c r="W16" s="10"/>
    </row>
    <row r="17" spans="4:23" ht="4.5" customHeight="1" x14ac:dyDescent="0.25">
      <c r="D17" s="14"/>
      <c r="I17" s="14"/>
      <c r="N17" s="14"/>
      <c r="S17" s="14"/>
      <c r="W17" s="10"/>
    </row>
    <row r="18" spans="4:23" x14ac:dyDescent="0.25">
      <c r="D18" s="14">
        <f>IFERROR(MATCH(COUNTA(D$2:D17)+1&amp;"-"&amp;F$1,tAtividades[Cont. Situação],0),"")</f>
        <v>4</v>
      </c>
      <c r="E18" s="51" t="str" cm="1">
        <f t="array" ref="E18">IFERROR(VLOOKUP(
                               INDEX(tAtividades[Participante],D18),tUsuarios[],3,0),"")</f>
        <v/>
      </c>
      <c r="F18" s="16" t="str" cm="1">
        <f t="array" ref="F18">IFERROR(INDEX(tAtividades[Projeto],D18),"")</f>
        <v>Projeto 4</v>
      </c>
      <c r="I18" s="14">
        <f>IFERROR(MATCH(COUNTA(I$2:I17)+1&amp;"-"&amp;K$1,tAtividades[Cont. Situação],0),"")</f>
        <v>14</v>
      </c>
      <c r="J18" s="52" t="str" cm="1">
        <f t="array" ref="J18">IFERROR(VLOOKUP(
                               INDEX(tAtividades[Participante],I18),tUsuarios[],3,0),"")</f>
        <v/>
      </c>
      <c r="K18" s="17" t="str" cm="1">
        <f t="array" ref="K18">IFERROR(INDEX(tAtividades[Projeto],I18),"")</f>
        <v>Projeto 3</v>
      </c>
      <c r="N18" s="14">
        <f>IFERROR(MATCH(COUNTA(N$2:N17)+1&amp;"-"&amp;P$1,tAtividades[Cont. Situação],0),"")</f>
        <v>9</v>
      </c>
      <c r="O18" s="53" t="str" cm="1">
        <f t="array" ref="O18">IFERROR(VLOOKUP(
                               INDEX(tAtividades[Participante],N18),tUsuarios[],3,0),"")</f>
        <v/>
      </c>
      <c r="P18" s="1" t="str" cm="1">
        <f t="array" ref="P18">IFERROR(INDEX(tAtividades[Projeto],N18),"")</f>
        <v>Projeto 1</v>
      </c>
      <c r="S18" s="14">
        <f>IFERROR(MATCH(COUNTA(S$2:S17)+1&amp;"-"&amp;U$1,tAtividades[Cont. Situação],0),"")</f>
        <v>18</v>
      </c>
      <c r="T18" s="54" t="str" cm="1">
        <f t="array" ref="T18">IFERROR(VLOOKUP(
                               INDEX(tAtividades[Participante],S18),tUsuarios[],3,0),"")</f>
        <v/>
      </c>
      <c r="U18" s="31" t="str" cm="1">
        <f t="array" ref="U18">IFERROR(INDEX(tAtividades[Projeto],S18),"")</f>
        <v>Projeto 3</v>
      </c>
      <c r="W18" s="10"/>
    </row>
    <row r="19" spans="4:23" x14ac:dyDescent="0.25">
      <c r="D19" s="14"/>
      <c r="E19" s="51"/>
      <c r="F19" s="16" t="str" cm="1">
        <f t="array" ref="F19">IFERROR(INDEX(tAtividades[Atividade],D18),"")</f>
        <v>Atividade 4</v>
      </c>
      <c r="I19" s="14"/>
      <c r="J19" s="52"/>
      <c r="K19" s="17" t="str" cm="1">
        <f t="array" ref="K19">IFERROR(INDEX(tAtividades[Atividade],I18),"")</f>
        <v>Atividade 12</v>
      </c>
      <c r="N19" s="14"/>
      <c r="O19" s="53"/>
      <c r="P19" s="1" t="str" cm="1">
        <f t="array" ref="P19">IFERROR(INDEX(tAtividades[Atividade],N18),"")</f>
        <v>Atividade 9</v>
      </c>
      <c r="S19" s="14"/>
      <c r="T19" s="54"/>
      <c r="U19" s="31" t="str" cm="1">
        <f t="array" ref="U19">IFERROR(INDEX(tAtividades[Atividade],S18),"")</f>
        <v>Atividade 14</v>
      </c>
      <c r="W19" s="10"/>
    </row>
    <row r="20" spans="4:23" x14ac:dyDescent="0.25">
      <c r="D20" s="14"/>
      <c r="E20" s="51"/>
      <c r="F20" s="16" t="str" cm="1">
        <f t="array" ref="F20">IFERROR("Data: "&amp;TEXT(INDEX(tAtividades[Data],D18),"DD/MM/AAAA"),"")</f>
        <v>Data: 00/01/1900</v>
      </c>
      <c r="I20" s="14"/>
      <c r="J20" s="52"/>
      <c r="K20" s="17" t="str" cm="1">
        <f t="array" ref="K20">IFERROR("Data: "&amp;TEXT(INDEX(tAtividades[Data],I18),"DD/MM/AAAA"),"")</f>
        <v>Data: 00/01/1900</v>
      </c>
      <c r="N20" s="14"/>
      <c r="O20" s="53"/>
      <c r="P20" s="1" t="str" cm="1">
        <f t="array" ref="P20">IFERROR("Data: "&amp;TEXT(INDEX(tAtividades[Data],N18),"DD/MM/AAAA"),"")</f>
        <v>Data: 00/01/1900</v>
      </c>
      <c r="S20" s="14"/>
      <c r="T20" s="54"/>
      <c r="U20" s="31" t="str" cm="1">
        <f t="array" ref="U20">IFERROR("Data: "&amp;TEXT(INDEX(tAtividades[Data],S18),"DD/MM/AAAA"),"")</f>
        <v>Data: 00/01/1900</v>
      </c>
      <c r="W20" s="10"/>
    </row>
    <row r="21" spans="4:23" x14ac:dyDescent="0.25">
      <c r="D21" s="14"/>
      <c r="E21" s="51"/>
      <c r="F21" s="16" t="str" cm="1">
        <f t="array" ref="F21">IFERROR("Hora: "&amp;TEXT(INDEX(tAtividades[Horas],D18),"hh:mm"),"")</f>
        <v>Hora: 00:00</v>
      </c>
      <c r="I21" s="14"/>
      <c r="J21" s="52"/>
      <c r="K21" s="17" t="str" cm="1">
        <f t="array" ref="K21">IFERROR("Hora: "&amp;TEXT(INDEX(tAtividades[Horas],I18),"hh:mm"),"")</f>
        <v>Hora: 00:00</v>
      </c>
      <c r="N21" s="14"/>
      <c r="O21" s="53"/>
      <c r="P21" s="1" t="str" cm="1">
        <f t="array" ref="P21">IFERROR("Hora: "&amp;TEXT(INDEX(tAtividades[Horas],N18),"hh:mm"),"")</f>
        <v>Hora: 00:00</v>
      </c>
      <c r="S21" s="14"/>
      <c r="T21" s="54"/>
      <c r="U21" s="31" t="str" cm="1">
        <f t="array" ref="U21">IFERROR("Hora: "&amp;TEXT(INDEX(tAtividades[Horas],S18),"hh:mm"),"")</f>
        <v>Hora: 00:00</v>
      </c>
      <c r="W21" s="10"/>
    </row>
    <row r="22" spans="4:23" ht="4.5" customHeight="1" x14ac:dyDescent="0.25">
      <c r="D22" s="14"/>
      <c r="I22" s="14"/>
      <c r="N22" s="14"/>
      <c r="S22" s="14"/>
      <c r="W22" s="10"/>
    </row>
    <row r="23" spans="4:23" x14ac:dyDescent="0.25">
      <c r="D23" s="14">
        <f>IFERROR(MATCH(COUNTA(D$2:D22)+1&amp;"-"&amp;F$1,tAtividades[Cont. Situação],0),"")</f>
        <v>5</v>
      </c>
      <c r="E23" s="51" t="str" cm="1">
        <f t="array" ref="E23">IFERROR(VLOOKUP(
                               INDEX(tAtividades[Participante],D23),tUsuarios[],3,0),"")</f>
        <v/>
      </c>
      <c r="F23" s="16" t="str" cm="1">
        <f t="array" ref="F23">IFERROR(INDEX(tAtividades[Projeto],D23),"")</f>
        <v>Projeto 1</v>
      </c>
      <c r="I23" s="14" t="str">
        <f>IFERROR(MATCH(COUNTA(I$2:I22)+1&amp;"-"&amp;K$1,tAtividades[Cont. Situação],0),"")</f>
        <v/>
      </c>
      <c r="J23" s="52" t="str" cm="1">
        <f t="array" ref="J23">IFERROR(VLOOKUP(
                               INDEX(tAtividades[Participante],I23),tUsuarios[],3,0),"")</f>
        <v/>
      </c>
      <c r="K23" s="17" t="str" cm="1">
        <f t="array" ref="K23">IFERROR(INDEX(tAtividades[Projeto],I23),"")</f>
        <v/>
      </c>
      <c r="N23" s="14">
        <f>IFERROR(MATCH(COUNTA(N$2:N22)+1&amp;"-"&amp;P$1,tAtividades[Cont. Situação],0),"")</f>
        <v>10</v>
      </c>
      <c r="O23" s="53" t="str" cm="1">
        <f t="array" ref="O23">IFERROR(VLOOKUP(
                               INDEX(tAtividades[Participante],N23),tUsuarios[],3,0),"")</f>
        <v/>
      </c>
      <c r="P23" s="1" t="str" cm="1">
        <f t="array" ref="P23">IFERROR(INDEX(tAtividades[Projeto],N23),"")</f>
        <v>Projeto 1</v>
      </c>
      <c r="S23" s="14" t="str">
        <f>IFERROR(MATCH(COUNTA(S$2:S22)+1&amp;"-"&amp;U$1,tAtividades[Cont. Situação],0),"")</f>
        <v/>
      </c>
      <c r="T23" s="54" t="str" cm="1">
        <f t="array" ref="T23">IFERROR(VLOOKUP(
                               INDEX(tAtividades[Participante],S23),tUsuarios[],3,0),"")</f>
        <v/>
      </c>
      <c r="U23" s="31" t="str" cm="1">
        <f t="array" ref="U23">IFERROR(INDEX(tAtividades[Projeto],S23),"")</f>
        <v/>
      </c>
      <c r="W23" s="10"/>
    </row>
    <row r="24" spans="4:23" x14ac:dyDescent="0.25">
      <c r="D24" s="14"/>
      <c r="E24" s="51"/>
      <c r="F24" s="16" t="str" cm="1">
        <f t="array" ref="F24">IFERROR(INDEX(tAtividades[Atividade],D23),"")</f>
        <v>Atividade 5</v>
      </c>
      <c r="I24" s="14"/>
      <c r="J24" s="52"/>
      <c r="K24" s="17" t="str" cm="1">
        <f t="array" ref="K24">IFERROR(INDEX(tAtividades[Atividade],I23),"")</f>
        <v/>
      </c>
      <c r="N24" s="14"/>
      <c r="O24" s="53"/>
      <c r="P24" s="1" t="str" cm="1">
        <f t="array" ref="P24">IFERROR(INDEX(tAtividades[Atividade],N23),"")</f>
        <v>Atividade 10</v>
      </c>
      <c r="S24" s="14"/>
      <c r="T24" s="54"/>
      <c r="U24" s="31" t="str" cm="1">
        <f t="array" ref="U24">IFERROR(INDEX(tAtividades[Atividade],S23),"")</f>
        <v/>
      </c>
      <c r="W24" s="10"/>
    </row>
    <row r="25" spans="4:23" x14ac:dyDescent="0.25">
      <c r="D25" s="14"/>
      <c r="E25" s="51"/>
      <c r="F25" s="16" t="str" cm="1">
        <f t="array" ref="F25">IFERROR("Data: "&amp;TEXT(INDEX(tAtividades[Data],D23),"DD/MM/AAAA"),"")</f>
        <v>Data: 00/01/1900</v>
      </c>
      <c r="I25" s="14"/>
      <c r="J25" s="52"/>
      <c r="K25" s="17" t="str" cm="1">
        <f t="array" ref="K25">IFERROR("Data: "&amp;TEXT(INDEX(tAtividades[Data],I23),"DD/MM/AAAA"),"")</f>
        <v/>
      </c>
      <c r="N25" s="14"/>
      <c r="O25" s="53"/>
      <c r="P25" s="1" t="str" cm="1">
        <f t="array" ref="P25">IFERROR("Data: "&amp;TEXT(INDEX(tAtividades[Data],N23),"DD/MM/AAAA"),"")</f>
        <v>Data: 00/01/1900</v>
      </c>
      <c r="S25" s="14"/>
      <c r="T25" s="54"/>
      <c r="U25" s="31" t="str" cm="1">
        <f t="array" ref="U25">IFERROR("Data: "&amp;TEXT(INDEX(tAtividades[Data],S23),"DD/MM/AAAA"),"")</f>
        <v/>
      </c>
      <c r="W25" s="10"/>
    </row>
    <row r="26" spans="4:23" x14ac:dyDescent="0.25">
      <c r="D26" s="14"/>
      <c r="E26" s="51"/>
      <c r="F26" s="16" t="str" cm="1">
        <f t="array" ref="F26">IFERROR("Hora: "&amp;TEXT(INDEX(tAtividades[Horas],D23),"hh:mm"),"")</f>
        <v>Hora: 00:00</v>
      </c>
      <c r="I26" s="14"/>
      <c r="J26" s="52"/>
      <c r="K26" s="17" t="str" cm="1">
        <f t="array" ref="K26">IFERROR("Hora: "&amp;TEXT(INDEX(tAtividades[Horas],I23),"hh:mm"),"")</f>
        <v/>
      </c>
      <c r="N26" s="14"/>
      <c r="O26" s="53"/>
      <c r="P26" s="1" t="str" cm="1">
        <f t="array" ref="P26">IFERROR("Hora: "&amp;TEXT(INDEX(tAtividades[Horas],N23),"hh:mm"),"")</f>
        <v>Hora: 00:00</v>
      </c>
      <c r="S26" s="14"/>
      <c r="T26" s="54"/>
      <c r="U26" s="31" t="str" cm="1">
        <f t="array" ref="U26">IFERROR("Hora: "&amp;TEXT(INDEX(tAtividades[Horas],S23),"hh:mm"),"")</f>
        <v/>
      </c>
      <c r="W26" s="10"/>
    </row>
    <row r="27" spans="4:23" ht="4.5" customHeight="1" x14ac:dyDescent="0.25">
      <c r="D27" s="14"/>
      <c r="I27" s="14"/>
      <c r="N27" s="14"/>
      <c r="S27" s="14"/>
      <c r="W27" s="10"/>
    </row>
    <row r="28" spans="4:23" x14ac:dyDescent="0.25">
      <c r="D28" s="14" t="str">
        <f>IFERROR(MATCH(COUNTA(D$2:D27)+1&amp;"-"&amp;F$1,tAtividades[Cont. Situação],0),"")</f>
        <v/>
      </c>
      <c r="E28" s="51" t="str" cm="1">
        <f t="array" ref="E28">IFERROR(VLOOKUP(
                               INDEX(tAtividades[Participante],D28),tUsuarios[],3,0),"")</f>
        <v/>
      </c>
      <c r="F28" s="16" t="str" cm="1">
        <f t="array" ref="F28">IFERROR(INDEX(tAtividades[Projeto],D28),"")</f>
        <v/>
      </c>
      <c r="I28" s="14" t="str">
        <f>IFERROR(MATCH(COUNTA(I$2:I27)+1&amp;"-"&amp;K$1,tAtividades[Cont. Situação],0),"")</f>
        <v/>
      </c>
      <c r="J28" s="52" t="str" cm="1">
        <f t="array" ref="J28">IFERROR(VLOOKUP(
                               INDEX(tAtividades[Participante],I28),tUsuarios[],3,0),"")</f>
        <v/>
      </c>
      <c r="K28" s="17" t="str" cm="1">
        <f t="array" ref="K28">IFERROR(INDEX(tAtividades[Projeto],I28),"")</f>
        <v/>
      </c>
      <c r="N28" s="14" t="str">
        <f>IFERROR(MATCH(COUNTA(N$2:N27)+1&amp;"-"&amp;P$1,tAtividades[Cont. Situação],0),"")</f>
        <v/>
      </c>
      <c r="O28" s="53" t="str" cm="1">
        <f t="array" ref="O28">IFERROR(VLOOKUP(
                               INDEX(tAtividades[Participante],N28),tUsuarios[],3,0),"")</f>
        <v/>
      </c>
      <c r="P28" s="1" t="str" cm="1">
        <f t="array" ref="P28">IFERROR(INDEX(tAtividades[Projeto],N28),"")</f>
        <v/>
      </c>
      <c r="S28" s="14" t="str">
        <f>IFERROR(MATCH(COUNTA(S$2:S27)+1&amp;"-"&amp;U$1,tAtividades[Cont. Situação],0),"")</f>
        <v/>
      </c>
      <c r="T28" s="54" t="str" cm="1">
        <f t="array" ref="T28">IFERROR(VLOOKUP(
                               INDEX(tAtividades[Participante],S28),tUsuarios[],3,0),"")</f>
        <v/>
      </c>
      <c r="U28" s="31" t="str" cm="1">
        <f t="array" ref="U28">IFERROR(INDEX(tAtividades[Projeto],S28),"")</f>
        <v/>
      </c>
      <c r="W28" s="10"/>
    </row>
    <row r="29" spans="4:23" x14ac:dyDescent="0.25">
      <c r="D29" s="14"/>
      <c r="E29" s="51"/>
      <c r="F29" s="16" t="str" cm="1">
        <f t="array" ref="F29">IFERROR(INDEX(tAtividades[Atividade],D28),"")</f>
        <v/>
      </c>
      <c r="I29" s="14"/>
      <c r="J29" s="52"/>
      <c r="K29" s="17" t="str" cm="1">
        <f t="array" ref="K29">IFERROR(INDEX(tAtividades[Atividade],I28),"")</f>
        <v/>
      </c>
      <c r="N29" s="14"/>
      <c r="O29" s="53"/>
      <c r="P29" s="1" t="str" cm="1">
        <f t="array" ref="P29">IFERROR(INDEX(tAtividades[Atividade],N28),"")</f>
        <v/>
      </c>
      <c r="S29" s="14"/>
      <c r="T29" s="54"/>
      <c r="U29" s="31" t="str" cm="1">
        <f t="array" ref="U29">IFERROR(INDEX(tAtividades[Atividade],S28),"")</f>
        <v/>
      </c>
      <c r="W29" s="10"/>
    </row>
    <row r="30" spans="4:23" x14ac:dyDescent="0.25">
      <c r="D30" s="14"/>
      <c r="E30" s="51"/>
      <c r="F30" s="16" t="str" cm="1">
        <f t="array" ref="F30">IFERROR("Data: "&amp;TEXT(INDEX(tAtividades[Data],D28),"DD/MM/AAAA"),"")</f>
        <v/>
      </c>
      <c r="I30" s="14"/>
      <c r="J30" s="52"/>
      <c r="K30" s="17" t="str" cm="1">
        <f t="array" ref="K30">IFERROR("Data: "&amp;TEXT(INDEX(tAtividades[Data],I28),"DD/MM/AAAA"),"")</f>
        <v/>
      </c>
      <c r="N30" s="14"/>
      <c r="O30" s="53"/>
      <c r="P30" s="1" t="str" cm="1">
        <f t="array" ref="P30">IFERROR("Data: "&amp;TEXT(INDEX(tAtividades[Data],N28),"DD/MM/AAAA"),"")</f>
        <v/>
      </c>
      <c r="S30" s="14"/>
      <c r="T30" s="54"/>
      <c r="U30" s="31" t="str" cm="1">
        <f t="array" ref="U30">IFERROR("Data: "&amp;TEXT(INDEX(tAtividades[Data],S28),"DD/MM/AAAA"),"")</f>
        <v/>
      </c>
      <c r="W30" s="10"/>
    </row>
    <row r="31" spans="4:23" x14ac:dyDescent="0.25">
      <c r="D31" s="14"/>
      <c r="E31" s="51"/>
      <c r="F31" s="16" t="str" cm="1">
        <f t="array" ref="F31">IFERROR("Hora: "&amp;TEXT(INDEX(tAtividades[Horas],D28),"hh:mm"),"")</f>
        <v/>
      </c>
      <c r="I31" s="14"/>
      <c r="J31" s="52"/>
      <c r="K31" s="17" t="str" cm="1">
        <f t="array" ref="K31">IFERROR("Hora: "&amp;TEXT(INDEX(tAtividades[Horas],I28),"hh:mm"),"")</f>
        <v/>
      </c>
      <c r="N31" s="14"/>
      <c r="O31" s="53"/>
      <c r="P31" s="1" t="str" cm="1">
        <f t="array" ref="P31">IFERROR("Hora: "&amp;TEXT(INDEX(tAtividades[Horas],N28),"hh:mm"),"")</f>
        <v/>
      </c>
      <c r="S31" s="14"/>
      <c r="T31" s="54"/>
      <c r="U31" s="31" t="str" cm="1">
        <f t="array" ref="U31">IFERROR("Hora: "&amp;TEXT(INDEX(tAtividades[Horas],S28),"hh:mm"),"")</f>
        <v/>
      </c>
      <c r="W31" s="10"/>
    </row>
    <row r="32" spans="4:23" ht="4.5" customHeight="1" x14ac:dyDescent="0.25">
      <c r="D32" s="14"/>
      <c r="I32" s="14"/>
      <c r="N32" s="14"/>
      <c r="S32" s="14"/>
      <c r="W32" s="10"/>
    </row>
    <row r="33" spans="4:23" x14ac:dyDescent="0.25">
      <c r="D33" s="14" t="str">
        <f>IFERROR(MATCH(COUNTA(D$2:D32)+1&amp;"-"&amp;F$1,tAtividades[Cont. Situação],0),"")</f>
        <v/>
      </c>
      <c r="E33" s="51" t="str" cm="1">
        <f t="array" ref="E33">IFERROR(VLOOKUP(
                               INDEX(tAtividades[Participante],D33),tUsuarios[],3,0),"")</f>
        <v/>
      </c>
      <c r="F33" s="16" t="str" cm="1">
        <f t="array" ref="F33">IFERROR(INDEX(tAtividades[Projeto],D33),"")</f>
        <v/>
      </c>
      <c r="I33" s="14" t="str">
        <f>IFERROR(MATCH(COUNTA(I$2:I32)+1&amp;"-"&amp;K$1,tAtividades[Cont. Situação],0),"")</f>
        <v/>
      </c>
      <c r="J33" s="52" t="str" cm="1">
        <f t="array" ref="J33">IFERROR(VLOOKUP(
                               INDEX(tAtividades[Participante],I33),tUsuarios[],3,0),"")</f>
        <v/>
      </c>
      <c r="K33" s="17" t="str" cm="1">
        <f t="array" ref="K33">IFERROR(INDEX(tAtividades[Projeto],I33),"")</f>
        <v/>
      </c>
      <c r="N33" s="14" t="str">
        <f>IFERROR(MATCH(COUNTA(N$2:N32)+1&amp;"-"&amp;P$1,tAtividades[Cont. Situação],0),"")</f>
        <v/>
      </c>
      <c r="O33" s="53" t="str" cm="1">
        <f t="array" ref="O33">IFERROR(VLOOKUP(
                               INDEX(tAtividades[Participante],N33),tUsuarios[],3,0),"")</f>
        <v/>
      </c>
      <c r="P33" s="1" t="str" cm="1">
        <f t="array" ref="P33">IFERROR(INDEX(tAtividades[Projeto],N33),"")</f>
        <v/>
      </c>
      <c r="S33" s="14" t="str">
        <f>IFERROR(MATCH(COUNTA(S$2:S32)+1&amp;"-"&amp;U$1,tAtividades[Cont. Situação],0),"")</f>
        <v/>
      </c>
      <c r="T33" s="54" t="str" cm="1">
        <f t="array" ref="T33">IFERROR(VLOOKUP(
                               INDEX(tAtividades[Participante],S33),tUsuarios[],3,0),"")</f>
        <v/>
      </c>
      <c r="U33" s="31" t="str" cm="1">
        <f t="array" ref="U33">IFERROR(INDEX(tAtividades[Projeto],S33),"")</f>
        <v/>
      </c>
      <c r="W33" s="10"/>
    </row>
    <row r="34" spans="4:23" x14ac:dyDescent="0.25">
      <c r="D34" s="14"/>
      <c r="E34" s="51"/>
      <c r="F34" s="16" t="str" cm="1">
        <f t="array" ref="F34">IFERROR(INDEX(tAtividades[Atividade],D33),"")</f>
        <v/>
      </c>
      <c r="I34" s="14"/>
      <c r="J34" s="52"/>
      <c r="K34" s="17" t="str" cm="1">
        <f t="array" ref="K34">IFERROR(INDEX(tAtividades[Atividade],I33),"")</f>
        <v/>
      </c>
      <c r="N34" s="14"/>
      <c r="O34" s="53"/>
      <c r="P34" s="1" t="str" cm="1">
        <f t="array" ref="P34">IFERROR(INDEX(tAtividades[Atividade],N33),"")</f>
        <v/>
      </c>
      <c r="S34" s="14"/>
      <c r="T34" s="54"/>
      <c r="U34" s="31" t="str" cm="1">
        <f t="array" ref="U34">IFERROR(INDEX(tAtividades[Atividade],S33),"")</f>
        <v/>
      </c>
      <c r="W34" s="10"/>
    </row>
    <row r="35" spans="4:23" x14ac:dyDescent="0.25">
      <c r="D35" s="14"/>
      <c r="E35" s="51"/>
      <c r="F35" s="16" t="str" cm="1">
        <f t="array" ref="F35">IFERROR("Data: "&amp;TEXT(INDEX(tAtividades[Data],D33),"DD/MM/AAAA"),"")</f>
        <v/>
      </c>
      <c r="I35" s="14"/>
      <c r="J35" s="52"/>
      <c r="K35" s="17" t="str" cm="1">
        <f t="array" ref="K35">IFERROR("Data: "&amp;TEXT(INDEX(tAtividades[Data],I33),"DD/MM/AAAA"),"")</f>
        <v/>
      </c>
      <c r="N35" s="14"/>
      <c r="O35" s="53"/>
      <c r="P35" s="1" t="str" cm="1">
        <f t="array" ref="P35">IFERROR("Data: "&amp;TEXT(INDEX(tAtividades[Data],N33),"DD/MM/AAAA"),"")</f>
        <v/>
      </c>
      <c r="S35" s="14"/>
      <c r="T35" s="54"/>
      <c r="U35" s="31" t="str" cm="1">
        <f t="array" ref="U35">IFERROR("Data: "&amp;TEXT(INDEX(tAtividades[Data],S33),"DD/MM/AAAA"),"")</f>
        <v/>
      </c>
      <c r="W35" s="10"/>
    </row>
    <row r="36" spans="4:23" x14ac:dyDescent="0.25">
      <c r="D36" s="14"/>
      <c r="E36" s="51"/>
      <c r="F36" s="16" t="str" cm="1">
        <f t="array" ref="F36">IFERROR("Hora: "&amp;TEXT(INDEX(tAtividades[Horas],D33),"hh:mm"),"")</f>
        <v/>
      </c>
      <c r="I36" s="14"/>
      <c r="J36" s="52"/>
      <c r="K36" s="17" t="str" cm="1">
        <f t="array" ref="K36">IFERROR("Hora: "&amp;TEXT(INDEX(tAtividades[Horas],I33),"hh:mm"),"")</f>
        <v/>
      </c>
      <c r="N36" s="14"/>
      <c r="O36" s="53"/>
      <c r="P36" s="1" t="str" cm="1">
        <f t="array" ref="P36">IFERROR("Hora: "&amp;TEXT(INDEX(tAtividades[Horas],N33),"hh:mm"),"")</f>
        <v/>
      </c>
      <c r="S36" s="14"/>
      <c r="T36" s="54"/>
      <c r="U36" s="31" t="str" cm="1">
        <f t="array" ref="U36">IFERROR("Hora: "&amp;TEXT(INDEX(tAtividades[Horas],S33),"hh:mm"),"")</f>
        <v/>
      </c>
      <c r="W36" s="10"/>
    </row>
    <row r="37" spans="4:23" ht="4.5" customHeight="1" x14ac:dyDescent="0.25">
      <c r="D37" s="14"/>
      <c r="I37" s="14"/>
      <c r="N37" s="14"/>
      <c r="S37" s="14"/>
      <c r="W37" s="10"/>
    </row>
    <row r="38" spans="4:23" x14ac:dyDescent="0.25">
      <c r="D38" s="14" t="str">
        <f>IFERROR(MATCH(COUNTA(D$2:D37)+1&amp;"-"&amp;F$1,tAtividades[Cont. Situação],0),"")</f>
        <v/>
      </c>
      <c r="E38" s="51" t="str" cm="1">
        <f t="array" ref="E38">IFERROR(VLOOKUP(
                               INDEX(tAtividades[Participante],D38),tUsuarios[],3,0),"")</f>
        <v/>
      </c>
      <c r="F38" s="16" t="str" cm="1">
        <f t="array" ref="F38">IFERROR(INDEX(tAtividades[Projeto],D38),"")</f>
        <v/>
      </c>
      <c r="I38" s="14" t="str">
        <f>IFERROR(MATCH(COUNTA(I$2:I37)+1&amp;"-"&amp;K$1,tAtividades[Cont. Situação],0),"")</f>
        <v/>
      </c>
      <c r="J38" s="52" t="str" cm="1">
        <f t="array" ref="J38">IFERROR(VLOOKUP(
                               INDEX(tAtividades[Participante],I38),tUsuarios[],3,0),"")</f>
        <v/>
      </c>
      <c r="K38" s="17" t="str" cm="1">
        <f t="array" ref="K38">IFERROR(INDEX(tAtividades[Projeto],I38),"")</f>
        <v/>
      </c>
      <c r="N38" s="14" t="str">
        <f>IFERROR(MATCH(COUNTA(N$2:N37)+1&amp;"-"&amp;P$1,tAtividades[Cont. Situação],0),"")</f>
        <v/>
      </c>
      <c r="O38" s="53" t="str" cm="1">
        <f t="array" ref="O38">IFERROR(VLOOKUP(
                               INDEX(tAtividades[Participante],N38),tUsuarios[],3,0),"")</f>
        <v/>
      </c>
      <c r="P38" s="1" t="str" cm="1">
        <f t="array" ref="P38">IFERROR(INDEX(tAtividades[Projeto],N38),"")</f>
        <v/>
      </c>
      <c r="S38" s="14" t="str">
        <f>IFERROR(MATCH(COUNTA(S$2:S37)+1&amp;"-"&amp;U$1,tAtividades[Cont. Situação],0),"")</f>
        <v/>
      </c>
      <c r="T38" s="54" t="str" cm="1">
        <f t="array" ref="T38">IFERROR(VLOOKUP(
                               INDEX(tAtividades[Participante],S38),tUsuarios[],3,0),"")</f>
        <v/>
      </c>
      <c r="U38" s="31" t="str" cm="1">
        <f t="array" ref="U38">IFERROR(INDEX(tAtividades[Projeto],S38),"")</f>
        <v/>
      </c>
      <c r="W38" s="10"/>
    </row>
    <row r="39" spans="4:23" x14ac:dyDescent="0.25">
      <c r="D39" s="14"/>
      <c r="E39" s="51"/>
      <c r="F39" s="16" t="str" cm="1">
        <f t="array" ref="F39">IFERROR(INDEX(tAtividades[Atividade],D38),"")</f>
        <v/>
      </c>
      <c r="I39" s="14"/>
      <c r="J39" s="52"/>
      <c r="K39" s="17" t="str" cm="1">
        <f t="array" ref="K39">IFERROR(INDEX(tAtividades[Atividade],I38),"")</f>
        <v/>
      </c>
      <c r="N39" s="14"/>
      <c r="O39" s="53"/>
      <c r="P39" s="1" t="str" cm="1">
        <f t="array" ref="P39">IFERROR(INDEX(tAtividades[Atividade],N38),"")</f>
        <v/>
      </c>
      <c r="S39" s="14"/>
      <c r="T39" s="54"/>
      <c r="U39" s="31" t="str" cm="1">
        <f t="array" ref="U39">IFERROR(INDEX(tAtividades[Atividade],S38),"")</f>
        <v/>
      </c>
      <c r="W39" s="10"/>
    </row>
    <row r="40" spans="4:23" x14ac:dyDescent="0.25">
      <c r="D40" s="14"/>
      <c r="E40" s="51"/>
      <c r="F40" s="16" t="str" cm="1">
        <f t="array" ref="F40">IFERROR("Data: "&amp;TEXT(INDEX(tAtividades[Data],D38),"DD/MM/AAAA"),"")</f>
        <v/>
      </c>
      <c r="I40" s="14"/>
      <c r="J40" s="52"/>
      <c r="K40" s="17" t="str" cm="1">
        <f t="array" ref="K40">IFERROR("Data: "&amp;TEXT(INDEX(tAtividades[Data],I38),"DD/MM/AAAA"),"")</f>
        <v/>
      </c>
      <c r="N40" s="14"/>
      <c r="O40" s="53"/>
      <c r="P40" s="1" t="str" cm="1">
        <f t="array" ref="P40">IFERROR("Data: "&amp;TEXT(INDEX(tAtividades[Data],N38),"DD/MM/AAAA"),"")</f>
        <v/>
      </c>
      <c r="S40" s="14"/>
      <c r="T40" s="54"/>
      <c r="U40" s="31" t="str" cm="1">
        <f t="array" ref="U40">IFERROR("Data: "&amp;TEXT(INDEX(tAtividades[Data],S38),"DD/MM/AAAA"),"")</f>
        <v/>
      </c>
      <c r="W40" s="10"/>
    </row>
    <row r="41" spans="4:23" x14ac:dyDescent="0.25">
      <c r="D41" s="14"/>
      <c r="E41" s="51"/>
      <c r="F41" s="16" t="str" cm="1">
        <f t="array" ref="F41">IFERROR("Hora: "&amp;TEXT(INDEX(tAtividades[Horas],D38),"hh:mm"),"")</f>
        <v/>
      </c>
      <c r="I41" s="14"/>
      <c r="J41" s="52"/>
      <c r="K41" s="17" t="str" cm="1">
        <f t="array" ref="K41">IFERROR("Hora: "&amp;TEXT(INDEX(tAtividades[Horas],I38),"hh:mm"),"")</f>
        <v/>
      </c>
      <c r="N41" s="14"/>
      <c r="O41" s="53"/>
      <c r="P41" s="1" t="str" cm="1">
        <f t="array" ref="P41">IFERROR("Hora: "&amp;TEXT(INDEX(tAtividades[Horas],N38),"hh:mm"),"")</f>
        <v/>
      </c>
      <c r="S41" s="14"/>
      <c r="T41" s="54"/>
      <c r="U41" s="31" t="str" cm="1">
        <f t="array" ref="U41">IFERROR("Hora: "&amp;TEXT(INDEX(tAtividades[Horas],S38),"hh:mm"),"")</f>
        <v/>
      </c>
      <c r="W41" s="10"/>
    </row>
    <row r="42" spans="4:23" ht="4.5" customHeight="1" x14ac:dyDescent="0.25">
      <c r="D42" s="14"/>
      <c r="I42" s="14"/>
      <c r="N42" s="14"/>
      <c r="S42" s="14"/>
      <c r="W42" s="10"/>
    </row>
    <row r="43" spans="4:23" x14ac:dyDescent="0.25">
      <c r="D43" s="14" t="str">
        <f>IFERROR(MATCH(COUNTA(D$2:D42)+1&amp;"-"&amp;F$1,tAtividades[Cont. Situação],0),"")</f>
        <v/>
      </c>
      <c r="E43" s="51" t="str" cm="1">
        <f t="array" ref="E43">IFERROR(VLOOKUP(
                               INDEX(tAtividades[Participante],D43),tUsuarios[],3,0),"")</f>
        <v/>
      </c>
      <c r="F43" s="16" t="str" cm="1">
        <f t="array" ref="F43">IFERROR(INDEX(tAtividades[Projeto],D43),"")</f>
        <v/>
      </c>
      <c r="I43" s="14" t="str">
        <f>IFERROR(MATCH(COUNTA(I$2:I42)+1&amp;"-"&amp;K$1,tAtividades[Cont. Situação],0),"")</f>
        <v/>
      </c>
      <c r="J43" s="52" t="str" cm="1">
        <f t="array" ref="J43">IFERROR(VLOOKUP(
                               INDEX(tAtividades[Participante],I43),tUsuarios[],3,0),"")</f>
        <v/>
      </c>
      <c r="K43" s="17" t="str" cm="1">
        <f t="array" ref="K43">IFERROR(INDEX(tAtividades[Projeto],I43),"")</f>
        <v/>
      </c>
      <c r="N43" s="14" t="str">
        <f>IFERROR(MATCH(COUNTA(N$2:N42)+1&amp;"-"&amp;P$1,tAtividades[Cont. Situação],0),"")</f>
        <v/>
      </c>
      <c r="O43" s="53" t="str" cm="1">
        <f t="array" ref="O43">IFERROR(VLOOKUP(
                               INDEX(tAtividades[Participante],N43),tUsuarios[],3,0),"")</f>
        <v/>
      </c>
      <c r="P43" s="1" t="str" cm="1">
        <f t="array" ref="P43">IFERROR(INDEX(tAtividades[Projeto],N43),"")</f>
        <v/>
      </c>
      <c r="S43" s="14" t="str">
        <f>IFERROR(MATCH(COUNTA(S$2:S42)+1&amp;"-"&amp;U$1,tAtividades[Cont. Situação],0),"")</f>
        <v/>
      </c>
      <c r="T43" s="54" t="str" cm="1">
        <f t="array" ref="T43">IFERROR(VLOOKUP(
                               INDEX(tAtividades[Participante],S43),tUsuarios[],3,0),"")</f>
        <v/>
      </c>
      <c r="U43" s="31" t="str" cm="1">
        <f t="array" ref="U43">IFERROR(INDEX(tAtividades[Projeto],S43),"")</f>
        <v/>
      </c>
      <c r="W43" s="10"/>
    </row>
    <row r="44" spans="4:23" x14ac:dyDescent="0.25">
      <c r="D44" s="14"/>
      <c r="E44" s="51"/>
      <c r="F44" s="16" t="str" cm="1">
        <f t="array" ref="F44">IFERROR(INDEX(tAtividades[Atividade],D43),"")</f>
        <v/>
      </c>
      <c r="I44" s="14"/>
      <c r="J44" s="52"/>
      <c r="K44" s="17" t="str" cm="1">
        <f t="array" ref="K44">IFERROR(INDEX(tAtividades[Atividade],I43),"")</f>
        <v/>
      </c>
      <c r="N44" s="14"/>
      <c r="O44" s="53"/>
      <c r="P44" s="1" t="str" cm="1">
        <f t="array" ref="P44">IFERROR(INDEX(tAtividades[Atividade],N43),"")</f>
        <v/>
      </c>
      <c r="S44" s="14"/>
      <c r="T44" s="54"/>
      <c r="U44" s="31" t="str" cm="1">
        <f t="array" ref="U44">IFERROR(INDEX(tAtividades[Atividade],S43),"")</f>
        <v/>
      </c>
      <c r="W44" s="10"/>
    </row>
    <row r="45" spans="4:23" x14ac:dyDescent="0.25">
      <c r="D45" s="14"/>
      <c r="E45" s="51"/>
      <c r="F45" s="16" t="str" cm="1">
        <f t="array" ref="F45">IFERROR("Data: "&amp;TEXT(INDEX(tAtividades[Data],D43),"DD/MM/AAAA"),"")</f>
        <v/>
      </c>
      <c r="I45" s="14"/>
      <c r="J45" s="52"/>
      <c r="K45" s="17" t="str" cm="1">
        <f t="array" ref="K45">IFERROR("Data: "&amp;TEXT(INDEX(tAtividades[Data],I43),"DD/MM/AAAA"),"")</f>
        <v/>
      </c>
      <c r="N45" s="14"/>
      <c r="O45" s="53"/>
      <c r="P45" s="1" t="str" cm="1">
        <f t="array" ref="P45">IFERROR("Data: "&amp;TEXT(INDEX(tAtividades[Data],N43),"DD/MM/AAAA"),"")</f>
        <v/>
      </c>
      <c r="S45" s="14"/>
      <c r="T45" s="54"/>
      <c r="U45" s="31" t="str" cm="1">
        <f t="array" ref="U45">IFERROR("Data: "&amp;TEXT(INDEX(tAtividades[Data],S43),"DD/MM/AAAA"),"")</f>
        <v/>
      </c>
      <c r="W45" s="10"/>
    </row>
    <row r="46" spans="4:23" x14ac:dyDescent="0.25">
      <c r="D46" s="14"/>
      <c r="E46" s="51"/>
      <c r="F46" s="16" t="str" cm="1">
        <f t="array" ref="F46">IFERROR("Hora: "&amp;TEXT(INDEX(tAtividades[Horas],D43),"hh:mm"),"")</f>
        <v/>
      </c>
      <c r="I46" s="14"/>
      <c r="J46" s="52"/>
      <c r="K46" s="17" t="str" cm="1">
        <f t="array" ref="K46">IFERROR("Hora: "&amp;TEXT(INDEX(tAtividades[Horas],I43),"hh:mm"),"")</f>
        <v/>
      </c>
      <c r="N46" s="14"/>
      <c r="O46" s="53"/>
      <c r="P46" s="1" t="str" cm="1">
        <f t="array" ref="P46">IFERROR("Hora: "&amp;TEXT(INDEX(tAtividades[Horas],N43),"hh:mm"),"")</f>
        <v/>
      </c>
      <c r="S46" s="14"/>
      <c r="T46" s="54"/>
      <c r="U46" s="31" t="str" cm="1">
        <f t="array" ref="U46">IFERROR("Hora: "&amp;TEXT(INDEX(tAtividades[Horas],S43),"hh:mm"),"")</f>
        <v/>
      </c>
      <c r="W46" s="10"/>
    </row>
    <row r="47" spans="4:23" ht="4.5" customHeight="1" x14ac:dyDescent="0.25">
      <c r="D47" s="14"/>
      <c r="I47" s="14"/>
      <c r="N47" s="14"/>
      <c r="S47" s="14"/>
      <c r="W47" s="10"/>
    </row>
    <row r="48" spans="4:23" x14ac:dyDescent="0.25">
      <c r="D48" s="14" t="str">
        <f>IFERROR(MATCH(COUNTA(D$2:D47)+1&amp;"-"&amp;F$1,tAtividades[Cont. Situação],0),"")</f>
        <v/>
      </c>
      <c r="E48" s="51" t="str" cm="1">
        <f t="array" ref="E48">IFERROR(VLOOKUP(
                               INDEX(tAtividades[Participante],D48),tUsuarios[],3,0),"")</f>
        <v/>
      </c>
      <c r="F48" s="16" t="str" cm="1">
        <f t="array" ref="F48">IFERROR(INDEX(tAtividades[Projeto],D48),"")</f>
        <v/>
      </c>
      <c r="I48" s="14" t="str">
        <f>IFERROR(MATCH(COUNTA(I$2:I47)+1&amp;"-"&amp;K$1,tAtividades[Cont. Situação],0),"")</f>
        <v/>
      </c>
      <c r="J48" s="52" t="str" cm="1">
        <f t="array" ref="J48">IFERROR(VLOOKUP(
                               INDEX(tAtividades[Participante],I48),tUsuarios[],3,0),"")</f>
        <v/>
      </c>
      <c r="K48" s="17" t="str" cm="1">
        <f t="array" ref="K48">IFERROR(INDEX(tAtividades[Projeto],I48),"")</f>
        <v/>
      </c>
      <c r="N48" s="14" t="str">
        <f>IFERROR(MATCH(COUNTA(N$2:N47)+1&amp;"-"&amp;P$1,tAtividades[Cont. Situação],0),"")</f>
        <v/>
      </c>
      <c r="O48" s="53" t="str" cm="1">
        <f t="array" ref="O48">IFERROR(VLOOKUP(
                               INDEX(tAtividades[Participante],N48),tUsuarios[],3,0),"")</f>
        <v/>
      </c>
      <c r="P48" s="1" t="str" cm="1">
        <f t="array" ref="P48">IFERROR(INDEX(tAtividades[Projeto],N48),"")</f>
        <v/>
      </c>
      <c r="S48" s="14" t="str">
        <f>IFERROR(MATCH(COUNTA(S$2:S47)+1&amp;"-"&amp;U$1,tAtividades[Cont. Situação],0),"")</f>
        <v/>
      </c>
      <c r="T48" s="54" t="str" cm="1">
        <f t="array" ref="T48">IFERROR(VLOOKUP(
                               INDEX(tAtividades[Participante],S48),tUsuarios[],3,0),"")</f>
        <v/>
      </c>
      <c r="U48" s="31" t="str" cm="1">
        <f t="array" ref="U48">IFERROR(INDEX(tAtividades[Projeto],S48),"")</f>
        <v/>
      </c>
      <c r="W48" s="10"/>
    </row>
    <row r="49" spans="4:23" x14ac:dyDescent="0.25">
      <c r="D49" s="14"/>
      <c r="E49" s="51"/>
      <c r="F49" s="16" t="str" cm="1">
        <f t="array" ref="F49">IFERROR(INDEX(tAtividades[Atividade],D48),"")</f>
        <v/>
      </c>
      <c r="I49" s="14"/>
      <c r="J49" s="52"/>
      <c r="K49" s="17" t="str" cm="1">
        <f t="array" ref="K49">IFERROR(INDEX(tAtividades[Atividade],I48),"")</f>
        <v/>
      </c>
      <c r="N49" s="14"/>
      <c r="O49" s="53"/>
      <c r="P49" s="1" t="str" cm="1">
        <f t="array" ref="P49">IFERROR(INDEX(tAtividades[Atividade],N48),"")</f>
        <v/>
      </c>
      <c r="S49" s="14"/>
      <c r="T49" s="54"/>
      <c r="U49" s="31" t="str" cm="1">
        <f t="array" ref="U49">IFERROR(INDEX(tAtividades[Atividade],S48),"")</f>
        <v/>
      </c>
      <c r="W49" s="10"/>
    </row>
    <row r="50" spans="4:23" x14ac:dyDescent="0.25">
      <c r="D50" s="14"/>
      <c r="E50" s="51"/>
      <c r="F50" s="16" t="str" cm="1">
        <f t="array" ref="F50">IFERROR("Data: "&amp;TEXT(INDEX(tAtividades[Data],D48),"DD/MM/AAAA"),"")</f>
        <v/>
      </c>
      <c r="I50" s="14"/>
      <c r="J50" s="52"/>
      <c r="K50" s="17" t="str" cm="1">
        <f t="array" ref="K50">IFERROR("Data: "&amp;TEXT(INDEX(tAtividades[Data],I48),"DD/MM/AAAA"),"")</f>
        <v/>
      </c>
      <c r="N50" s="14"/>
      <c r="O50" s="53"/>
      <c r="P50" s="1" t="str" cm="1">
        <f t="array" ref="P50">IFERROR("Data: "&amp;TEXT(INDEX(tAtividades[Data],N48),"DD/MM/AAAA"),"")</f>
        <v/>
      </c>
      <c r="S50" s="14"/>
      <c r="T50" s="54"/>
      <c r="U50" s="31" t="str" cm="1">
        <f t="array" ref="U50">IFERROR("Data: "&amp;TEXT(INDEX(tAtividades[Data],S48),"DD/MM/AAAA"),"")</f>
        <v/>
      </c>
      <c r="W50" s="10"/>
    </row>
    <row r="51" spans="4:23" x14ac:dyDescent="0.25">
      <c r="D51" s="14"/>
      <c r="E51" s="51"/>
      <c r="F51" s="16" t="str" cm="1">
        <f t="array" ref="F51">IFERROR("Hora: "&amp;TEXT(INDEX(tAtividades[Horas],D48),"hh:mm"),"")</f>
        <v/>
      </c>
      <c r="I51" s="14"/>
      <c r="J51" s="52"/>
      <c r="K51" s="17" t="str" cm="1">
        <f t="array" ref="K51">IFERROR("Hora: "&amp;TEXT(INDEX(tAtividades[Horas],I48),"hh:mm"),"")</f>
        <v/>
      </c>
      <c r="N51" s="14"/>
      <c r="O51" s="53"/>
      <c r="P51" s="1" t="str" cm="1">
        <f t="array" ref="P51">IFERROR("Hora: "&amp;TEXT(INDEX(tAtividades[Horas],N48),"hh:mm"),"")</f>
        <v/>
      </c>
      <c r="S51" s="14"/>
      <c r="T51" s="54"/>
      <c r="U51" s="31" t="str" cm="1">
        <f t="array" ref="U51">IFERROR("Hora: "&amp;TEXT(INDEX(tAtividades[Horas],S48),"hh:mm"),"")</f>
        <v/>
      </c>
      <c r="W51" s="10"/>
    </row>
    <row r="52" spans="4:23" ht="4.5" customHeight="1" x14ac:dyDescent="0.25">
      <c r="D52" s="14"/>
      <c r="I52" s="10"/>
      <c r="N52" s="10"/>
      <c r="S52" s="10"/>
      <c r="W52" s="10"/>
    </row>
    <row r="53" spans="4:23" x14ac:dyDescent="0.25">
      <c r="D53" s="14"/>
      <c r="E53" s="55"/>
      <c r="I53" s="10"/>
      <c r="J53" s="56"/>
      <c r="K53" s="6"/>
      <c r="N53" s="10"/>
      <c r="O53" s="49"/>
      <c r="P53" s="7"/>
      <c r="S53" s="10"/>
      <c r="T53" s="50"/>
      <c r="U53" s="8"/>
      <c r="W53" s="10"/>
    </row>
    <row r="54" spans="4:23" x14ac:dyDescent="0.25">
      <c r="D54" s="14"/>
      <c r="E54" s="55"/>
      <c r="I54" s="10"/>
      <c r="J54" s="56"/>
      <c r="K54" s="6"/>
      <c r="N54" s="10"/>
      <c r="O54" s="49"/>
      <c r="P54" s="7"/>
      <c r="S54" s="10"/>
      <c r="T54" s="50"/>
      <c r="U54" s="8"/>
      <c r="W54" s="10"/>
    </row>
    <row r="55" spans="4:23" x14ac:dyDescent="0.25">
      <c r="D55" s="14"/>
      <c r="E55" s="55"/>
      <c r="I55" s="10"/>
      <c r="J55" s="56"/>
      <c r="K55" s="6"/>
      <c r="N55" s="10"/>
      <c r="O55" s="49"/>
      <c r="P55" s="7"/>
      <c r="S55" s="10"/>
      <c r="T55" s="50"/>
      <c r="U55" s="8"/>
      <c r="W55" s="10"/>
    </row>
    <row r="56" spans="4:23" x14ac:dyDescent="0.25">
      <c r="D56" s="14"/>
      <c r="E56" s="55"/>
      <c r="I56" s="10"/>
      <c r="J56" s="56"/>
      <c r="K56" s="6"/>
      <c r="N56" s="10"/>
      <c r="O56" s="49"/>
      <c r="P56" s="7"/>
      <c r="S56" s="10"/>
      <c r="T56" s="50"/>
      <c r="U56" s="8"/>
      <c r="W56" s="10"/>
    </row>
    <row r="57" spans="4:23" x14ac:dyDescent="0.25">
      <c r="D57" s="14"/>
      <c r="I57" s="10"/>
      <c r="N57" s="10"/>
      <c r="S57" s="10"/>
      <c r="W57" s="10"/>
    </row>
    <row r="58" spans="4:23" x14ac:dyDescent="0.25">
      <c r="D58" s="14"/>
      <c r="I58" s="10"/>
      <c r="N58" s="10"/>
      <c r="S58" s="10"/>
      <c r="W58" s="10"/>
    </row>
    <row r="59" spans="4:23" x14ac:dyDescent="0.25">
      <c r="D59" s="14"/>
      <c r="I59" s="10"/>
      <c r="N59" s="10"/>
      <c r="S59" s="10"/>
      <c r="W59" s="10"/>
    </row>
    <row r="60" spans="4:23" x14ac:dyDescent="0.25">
      <c r="D60" s="14"/>
      <c r="I60" s="10"/>
      <c r="N60" s="10"/>
      <c r="S60" s="10"/>
      <c r="W60" s="10"/>
    </row>
    <row r="61" spans="4:23" x14ac:dyDescent="0.25">
      <c r="D61" s="14"/>
      <c r="I61" s="10"/>
      <c r="N61" s="10"/>
      <c r="S61" s="10"/>
      <c r="W61" s="10"/>
    </row>
    <row r="62" spans="4:23" x14ac:dyDescent="0.25">
      <c r="D62" s="14"/>
      <c r="I62" s="10"/>
      <c r="N62" s="10"/>
      <c r="S62" s="10"/>
      <c r="W62" s="10"/>
    </row>
    <row r="63" spans="4:23" x14ac:dyDescent="0.25">
      <c r="D63" s="14"/>
      <c r="I63" s="10"/>
      <c r="N63" s="10"/>
      <c r="S63" s="10"/>
      <c r="W63" s="10"/>
    </row>
    <row r="64" spans="4:23" x14ac:dyDescent="0.25">
      <c r="D64" s="14"/>
      <c r="I64" s="10"/>
      <c r="N64" s="10"/>
      <c r="S64" s="10"/>
      <c r="W64" s="10"/>
    </row>
    <row r="65" spans="4:23" x14ac:dyDescent="0.25">
      <c r="D65" s="14"/>
      <c r="I65" s="10"/>
      <c r="N65" s="10"/>
      <c r="S65" s="10"/>
      <c r="W65" s="10"/>
    </row>
    <row r="66" spans="4:23" x14ac:dyDescent="0.25">
      <c r="D66" s="14"/>
      <c r="I66" s="10"/>
      <c r="N66" s="10"/>
      <c r="S66" s="10"/>
      <c r="W66" s="10"/>
    </row>
    <row r="67" spans="4:23" x14ac:dyDescent="0.25">
      <c r="D67" s="14"/>
      <c r="I67" s="10"/>
      <c r="N67" s="10"/>
      <c r="S67" s="10"/>
      <c r="W67" s="10"/>
    </row>
    <row r="68" spans="4:23" x14ac:dyDescent="0.25">
      <c r="D68" s="14"/>
      <c r="I68" s="10"/>
      <c r="N68" s="10"/>
      <c r="S68" s="10"/>
      <c r="W68" s="10"/>
    </row>
    <row r="69" spans="4:23" x14ac:dyDescent="0.25">
      <c r="D69" s="14"/>
      <c r="I69" s="10"/>
      <c r="N69" s="10"/>
      <c r="S69" s="10"/>
      <c r="W69" s="10"/>
    </row>
    <row r="70" spans="4:23" x14ac:dyDescent="0.25">
      <c r="D70" s="14"/>
      <c r="I70" s="10"/>
      <c r="N70" s="10"/>
      <c r="S70" s="10"/>
      <c r="W70" s="10"/>
    </row>
    <row r="71" spans="4:23" x14ac:dyDescent="0.25">
      <c r="D71" s="14"/>
      <c r="I71" s="10"/>
      <c r="N71" s="10"/>
      <c r="S71" s="10"/>
      <c r="W71" s="10"/>
    </row>
    <row r="72" spans="4:23" x14ac:dyDescent="0.25">
      <c r="D72" s="14"/>
      <c r="I72" s="10"/>
      <c r="N72" s="10"/>
      <c r="S72" s="10"/>
      <c r="W72" s="10"/>
    </row>
    <row r="73" spans="4:23" x14ac:dyDescent="0.25">
      <c r="D73" s="14"/>
      <c r="I73" s="10"/>
      <c r="N73" s="10"/>
      <c r="S73" s="10"/>
      <c r="W73" s="10"/>
    </row>
    <row r="74" spans="4:23" x14ac:dyDescent="0.25">
      <c r="D74" s="14"/>
      <c r="I74" s="10"/>
      <c r="N74" s="10"/>
      <c r="S74" s="10"/>
      <c r="W74" s="10"/>
    </row>
    <row r="75" spans="4:23" x14ac:dyDescent="0.25">
      <c r="D75" s="14"/>
      <c r="I75" s="10"/>
      <c r="N75" s="10"/>
      <c r="S75" s="10"/>
      <c r="W75" s="10"/>
    </row>
    <row r="76" spans="4:23" x14ac:dyDescent="0.25">
      <c r="D76" s="14"/>
      <c r="I76" s="10"/>
      <c r="N76" s="10"/>
      <c r="S76" s="10"/>
      <c r="W76" s="10"/>
    </row>
    <row r="77" spans="4:23" x14ac:dyDescent="0.25">
      <c r="D77" s="14"/>
      <c r="I77" s="10"/>
      <c r="N77" s="10"/>
      <c r="S77" s="10"/>
      <c r="W77" s="10"/>
    </row>
    <row r="78" spans="4:23" x14ac:dyDescent="0.25">
      <c r="D78" s="14"/>
      <c r="I78" s="10"/>
      <c r="N78" s="10"/>
      <c r="S78" s="10"/>
      <c r="W78" s="10"/>
    </row>
    <row r="79" spans="4:23" x14ac:dyDescent="0.25">
      <c r="D79" s="14"/>
      <c r="I79" s="10"/>
      <c r="N79" s="10"/>
      <c r="S79" s="10"/>
      <c r="W79" s="10"/>
    </row>
    <row r="80" spans="4:23" x14ac:dyDescent="0.25">
      <c r="D80" s="14"/>
      <c r="I80" s="10"/>
      <c r="N80" s="10"/>
      <c r="S80" s="10"/>
      <c r="W80" s="10"/>
    </row>
    <row r="81" spans="4:23" x14ac:dyDescent="0.25">
      <c r="D81" s="14"/>
      <c r="I81" s="10"/>
      <c r="N81" s="10"/>
      <c r="S81" s="10"/>
      <c r="W81" s="10"/>
    </row>
    <row r="82" spans="4:23" x14ac:dyDescent="0.25">
      <c r="D82" s="14"/>
      <c r="I82" s="10"/>
      <c r="N82" s="10"/>
      <c r="S82" s="10"/>
      <c r="W82" s="10"/>
    </row>
    <row r="83" spans="4:23" x14ac:dyDescent="0.25">
      <c r="D83" s="14"/>
      <c r="I83" s="10"/>
      <c r="N83" s="10"/>
      <c r="S83" s="10"/>
      <c r="W83" s="10"/>
    </row>
    <row r="84" spans="4:23" x14ac:dyDescent="0.25">
      <c r="D84" s="14"/>
      <c r="I84" s="10"/>
      <c r="N84" s="10"/>
      <c r="S84" s="10"/>
      <c r="W84" s="10"/>
    </row>
    <row r="85" spans="4:23" x14ac:dyDescent="0.25">
      <c r="D85" s="14"/>
      <c r="I85" s="10"/>
      <c r="N85" s="10"/>
      <c r="S85" s="10"/>
      <c r="W85" s="10"/>
    </row>
    <row r="86" spans="4:23" x14ac:dyDescent="0.25">
      <c r="D86" s="14"/>
      <c r="I86" s="10"/>
      <c r="N86" s="10"/>
      <c r="S86" s="10"/>
      <c r="W86" s="10"/>
    </row>
    <row r="87" spans="4:23" x14ac:dyDescent="0.25">
      <c r="D87" s="14"/>
      <c r="I87" s="10"/>
      <c r="N87" s="10"/>
      <c r="S87" s="10"/>
      <c r="W87" s="10"/>
    </row>
    <row r="88" spans="4:23" x14ac:dyDescent="0.25">
      <c r="D88" s="14"/>
      <c r="I88" s="10"/>
      <c r="N88" s="10"/>
      <c r="S88" s="10"/>
      <c r="W88" s="10"/>
    </row>
    <row r="89" spans="4:23" x14ac:dyDescent="0.25">
      <c r="D89" s="14"/>
      <c r="I89" s="10"/>
      <c r="N89" s="10"/>
      <c r="S89" s="10"/>
      <c r="W89" s="10"/>
    </row>
    <row r="90" spans="4:23" x14ac:dyDescent="0.25">
      <c r="D90" s="14"/>
      <c r="I90" s="10"/>
      <c r="N90" s="10"/>
      <c r="S90" s="10"/>
      <c r="W90" s="10"/>
    </row>
    <row r="91" spans="4:23" x14ac:dyDescent="0.25">
      <c r="D91" s="14"/>
      <c r="I91" s="10"/>
      <c r="N91" s="10"/>
      <c r="S91" s="10"/>
      <c r="W91" s="10"/>
    </row>
    <row r="92" spans="4:23" x14ac:dyDescent="0.25">
      <c r="D92" s="14"/>
      <c r="I92" s="10"/>
      <c r="N92" s="10"/>
      <c r="S92" s="10"/>
      <c r="W92" s="10"/>
    </row>
    <row r="93" spans="4:23" x14ac:dyDescent="0.25">
      <c r="D93" s="14"/>
      <c r="I93" s="10"/>
      <c r="N93" s="10"/>
      <c r="S93" s="10"/>
      <c r="W93" s="10"/>
    </row>
    <row r="94" spans="4:23" x14ac:dyDescent="0.25">
      <c r="D94" s="14"/>
      <c r="I94" s="10"/>
      <c r="N94" s="10"/>
      <c r="S94" s="10"/>
      <c r="W94" s="10"/>
    </row>
    <row r="95" spans="4:23" x14ac:dyDescent="0.25">
      <c r="D95" s="14"/>
      <c r="I95" s="10"/>
      <c r="N95" s="10"/>
      <c r="S95" s="10"/>
      <c r="W95" s="10"/>
    </row>
    <row r="96" spans="4:23" x14ac:dyDescent="0.25">
      <c r="D96" s="14"/>
      <c r="I96" s="10"/>
      <c r="N96" s="10"/>
      <c r="S96" s="10"/>
      <c r="W96" s="10"/>
    </row>
    <row r="97" spans="4:23" x14ac:dyDescent="0.25">
      <c r="D97" s="14"/>
      <c r="I97" s="10"/>
      <c r="N97" s="10"/>
      <c r="S97" s="10"/>
      <c r="W97" s="10"/>
    </row>
    <row r="98" spans="4:23" x14ac:dyDescent="0.25">
      <c r="D98" s="14"/>
      <c r="I98" s="10"/>
      <c r="N98" s="10"/>
      <c r="S98" s="10"/>
      <c r="W98" s="10"/>
    </row>
    <row r="99" spans="4:23" x14ac:dyDescent="0.25">
      <c r="D99" s="14"/>
      <c r="I99" s="10"/>
      <c r="N99" s="10"/>
      <c r="S99" s="10"/>
      <c r="W99" s="10"/>
    </row>
    <row r="100" spans="4:23" x14ac:dyDescent="0.25">
      <c r="D100" s="14"/>
      <c r="I100" s="10"/>
      <c r="N100" s="10"/>
      <c r="S100" s="10"/>
      <c r="W100" s="10"/>
    </row>
    <row r="101" spans="4:23" x14ac:dyDescent="0.25">
      <c r="D101" s="14"/>
      <c r="I101" s="10"/>
      <c r="N101" s="10"/>
      <c r="S101" s="10"/>
      <c r="W101" s="10"/>
    </row>
    <row r="102" spans="4:23" x14ac:dyDescent="0.25">
      <c r="D102" s="14"/>
      <c r="I102" s="10"/>
      <c r="N102" s="10"/>
      <c r="S102" s="10"/>
      <c r="W102" s="10"/>
    </row>
    <row r="103" spans="4:23" x14ac:dyDescent="0.25">
      <c r="D103" s="14"/>
      <c r="I103" s="10"/>
      <c r="N103" s="10"/>
      <c r="S103" s="10"/>
      <c r="W103" s="10"/>
    </row>
    <row r="104" spans="4:23" x14ac:dyDescent="0.25">
      <c r="D104" s="14"/>
      <c r="I104" s="10"/>
      <c r="N104" s="10"/>
      <c r="S104" s="10"/>
      <c r="W104" s="10"/>
    </row>
    <row r="105" spans="4:23" x14ac:dyDescent="0.25">
      <c r="D105" s="14"/>
      <c r="I105" s="10"/>
      <c r="N105" s="10"/>
      <c r="S105" s="10"/>
      <c r="W105" s="10"/>
    </row>
    <row r="106" spans="4:23" x14ac:dyDescent="0.25">
      <c r="D106" s="14"/>
      <c r="I106" s="10"/>
      <c r="N106" s="10"/>
      <c r="S106" s="10"/>
      <c r="W106" s="10"/>
    </row>
    <row r="107" spans="4:23" x14ac:dyDescent="0.25">
      <c r="D107" s="14"/>
      <c r="I107" s="10"/>
      <c r="N107" s="10"/>
      <c r="S107" s="10"/>
      <c r="W107" s="10"/>
    </row>
    <row r="108" spans="4:23" x14ac:dyDescent="0.25">
      <c r="D108" s="14"/>
      <c r="I108" s="10"/>
      <c r="N108" s="10"/>
      <c r="S108" s="10"/>
      <c r="W108" s="10"/>
    </row>
    <row r="109" spans="4:23" x14ac:dyDescent="0.25">
      <c r="D109" s="14"/>
      <c r="I109" s="10"/>
      <c r="N109" s="10"/>
      <c r="S109" s="10"/>
      <c r="W109" s="10"/>
    </row>
    <row r="110" spans="4:23" x14ac:dyDescent="0.25">
      <c r="D110" s="14"/>
      <c r="I110" s="10"/>
      <c r="N110" s="10"/>
      <c r="S110" s="10"/>
      <c r="W110" s="10"/>
    </row>
    <row r="111" spans="4:23" x14ac:dyDescent="0.25">
      <c r="D111" s="14"/>
      <c r="I111" s="10"/>
      <c r="N111" s="10"/>
      <c r="S111" s="10"/>
      <c r="W111" s="10"/>
    </row>
    <row r="112" spans="4:23" x14ac:dyDescent="0.25">
      <c r="D112" s="14"/>
      <c r="I112" s="10"/>
      <c r="N112" s="10"/>
      <c r="S112" s="10"/>
      <c r="W112" s="10"/>
    </row>
    <row r="113" spans="4:23" x14ac:dyDescent="0.25">
      <c r="D113" s="14"/>
      <c r="I113" s="10"/>
      <c r="N113" s="10"/>
      <c r="S113" s="10"/>
      <c r="W113" s="10"/>
    </row>
    <row r="114" spans="4:23" x14ac:dyDescent="0.25">
      <c r="D114" s="14"/>
      <c r="I114" s="10"/>
      <c r="N114" s="10"/>
      <c r="S114" s="10"/>
      <c r="W114" s="10"/>
    </row>
    <row r="115" spans="4:23" x14ac:dyDescent="0.25">
      <c r="D115" s="14"/>
      <c r="I115" s="10"/>
      <c r="N115" s="10"/>
      <c r="S115" s="10"/>
      <c r="W115" s="10"/>
    </row>
    <row r="116" spans="4:23" x14ac:dyDescent="0.25">
      <c r="D116" s="14"/>
      <c r="I116" s="10"/>
      <c r="N116" s="10"/>
      <c r="S116" s="10"/>
      <c r="W116" s="10"/>
    </row>
    <row r="117" spans="4:23" x14ac:dyDescent="0.25">
      <c r="D117" s="14"/>
      <c r="I117" s="10"/>
      <c r="N117" s="10"/>
      <c r="S117" s="10"/>
      <c r="W117" s="10"/>
    </row>
    <row r="118" spans="4:23" x14ac:dyDescent="0.25">
      <c r="D118" s="14"/>
      <c r="I118" s="10"/>
      <c r="N118" s="10"/>
      <c r="S118" s="10"/>
      <c r="W118" s="10"/>
    </row>
    <row r="119" spans="4:23" x14ac:dyDescent="0.25">
      <c r="D119" s="14"/>
      <c r="I119" s="10"/>
      <c r="N119" s="10"/>
      <c r="S119" s="10"/>
      <c r="W119" s="10"/>
    </row>
    <row r="120" spans="4:23" x14ac:dyDescent="0.25">
      <c r="D120" s="14"/>
      <c r="I120" s="10"/>
      <c r="N120" s="10"/>
      <c r="S120" s="10"/>
      <c r="W120" s="10"/>
    </row>
    <row r="121" spans="4:23" x14ac:dyDescent="0.25">
      <c r="D121" s="14"/>
      <c r="I121" s="10"/>
      <c r="N121" s="10"/>
      <c r="S121" s="10"/>
      <c r="W121" s="10"/>
    </row>
    <row r="122" spans="4:23" x14ac:dyDescent="0.25">
      <c r="D122" s="14"/>
      <c r="I122" s="10"/>
      <c r="N122" s="10"/>
      <c r="S122" s="10"/>
      <c r="W122" s="10"/>
    </row>
    <row r="123" spans="4:23" x14ac:dyDescent="0.25">
      <c r="D123" s="14"/>
      <c r="I123" s="10"/>
      <c r="N123" s="10"/>
      <c r="S123" s="10"/>
      <c r="W123" s="10"/>
    </row>
    <row r="124" spans="4:23" x14ac:dyDescent="0.25">
      <c r="D124" s="14"/>
      <c r="I124" s="10"/>
      <c r="N124" s="10"/>
      <c r="S124" s="10"/>
      <c r="W124" s="10"/>
    </row>
    <row r="125" spans="4:23" x14ac:dyDescent="0.25">
      <c r="D125" s="14"/>
      <c r="I125" s="10"/>
      <c r="N125" s="10"/>
      <c r="S125" s="10"/>
      <c r="W125" s="10"/>
    </row>
    <row r="126" spans="4:23" x14ac:dyDescent="0.25">
      <c r="D126" s="14"/>
      <c r="I126" s="10"/>
      <c r="N126" s="10"/>
      <c r="S126" s="10"/>
      <c r="W126" s="10"/>
    </row>
    <row r="127" spans="4:23" x14ac:dyDescent="0.25">
      <c r="D127" s="14"/>
      <c r="I127" s="10"/>
      <c r="N127" s="10"/>
      <c r="S127" s="10"/>
      <c r="W127" s="10"/>
    </row>
    <row r="128" spans="4:23" x14ac:dyDescent="0.25">
      <c r="D128" s="14"/>
      <c r="I128" s="10"/>
      <c r="N128" s="10"/>
      <c r="S128" s="10"/>
      <c r="W128" s="10"/>
    </row>
    <row r="129" spans="4:23" x14ac:dyDescent="0.25">
      <c r="D129" s="14"/>
      <c r="I129" s="10"/>
      <c r="N129" s="10"/>
      <c r="S129" s="10"/>
      <c r="W129" s="10"/>
    </row>
    <row r="130" spans="4:23" x14ac:dyDescent="0.25">
      <c r="D130" s="14"/>
      <c r="I130" s="10"/>
      <c r="N130" s="10"/>
      <c r="S130" s="10"/>
      <c r="W130" s="10"/>
    </row>
    <row r="131" spans="4:23" x14ac:dyDescent="0.25">
      <c r="D131" s="14"/>
      <c r="I131" s="10"/>
      <c r="N131" s="10"/>
      <c r="S131" s="10"/>
      <c r="W131" s="10"/>
    </row>
    <row r="132" spans="4:23" x14ac:dyDescent="0.25">
      <c r="D132" s="14"/>
      <c r="I132" s="10"/>
      <c r="N132" s="10"/>
      <c r="S132" s="10"/>
      <c r="W132" s="10"/>
    </row>
    <row r="133" spans="4:23" x14ac:dyDescent="0.25">
      <c r="D133" s="14"/>
      <c r="I133" s="10"/>
      <c r="N133" s="10"/>
      <c r="S133" s="10"/>
      <c r="W133" s="10"/>
    </row>
    <row r="134" spans="4:23" x14ac:dyDescent="0.25">
      <c r="D134" s="14"/>
      <c r="I134" s="10"/>
      <c r="N134" s="10"/>
      <c r="S134" s="10"/>
      <c r="W134" s="10"/>
    </row>
    <row r="135" spans="4:23" x14ac:dyDescent="0.25">
      <c r="D135" s="14"/>
      <c r="I135" s="10"/>
      <c r="N135" s="10"/>
      <c r="S135" s="10"/>
      <c r="W135" s="10"/>
    </row>
    <row r="136" spans="4:23" x14ac:dyDescent="0.25">
      <c r="D136" s="14"/>
      <c r="I136" s="10"/>
      <c r="N136" s="10"/>
      <c r="S136" s="10"/>
      <c r="W136" s="10"/>
    </row>
    <row r="137" spans="4:23" x14ac:dyDescent="0.25">
      <c r="D137" s="14"/>
      <c r="I137" s="10"/>
      <c r="N137" s="10"/>
      <c r="S137" s="10"/>
      <c r="W137" s="10"/>
    </row>
    <row r="138" spans="4:23" x14ac:dyDescent="0.25">
      <c r="D138" s="14"/>
      <c r="I138" s="10"/>
      <c r="N138" s="10"/>
      <c r="S138" s="10"/>
      <c r="W138" s="10"/>
    </row>
    <row r="139" spans="4:23" x14ac:dyDescent="0.25">
      <c r="D139" s="14"/>
      <c r="I139" s="10"/>
      <c r="N139" s="10"/>
      <c r="S139" s="10"/>
      <c r="W139" s="10"/>
    </row>
    <row r="140" spans="4:23" x14ac:dyDescent="0.25">
      <c r="D140" s="14"/>
      <c r="I140" s="10"/>
      <c r="N140" s="10"/>
      <c r="S140" s="10"/>
      <c r="W140" s="10"/>
    </row>
    <row r="141" spans="4:23" x14ac:dyDescent="0.25">
      <c r="D141" s="14"/>
      <c r="I141" s="10"/>
      <c r="N141" s="10"/>
      <c r="S141" s="10"/>
      <c r="W141" s="10"/>
    </row>
    <row r="142" spans="4:23" x14ac:dyDescent="0.25">
      <c r="D142" s="14"/>
      <c r="I142" s="10"/>
      <c r="N142" s="10"/>
      <c r="S142" s="10"/>
      <c r="W142" s="10"/>
    </row>
    <row r="143" spans="4:23" x14ac:dyDescent="0.25">
      <c r="D143" s="14"/>
      <c r="I143" s="10"/>
      <c r="N143" s="10"/>
      <c r="S143" s="10"/>
      <c r="W143" s="10"/>
    </row>
    <row r="144" spans="4:23" x14ac:dyDescent="0.25">
      <c r="D144" s="14"/>
      <c r="I144" s="10"/>
      <c r="N144" s="10"/>
      <c r="S144" s="10"/>
      <c r="W144" s="10"/>
    </row>
    <row r="145" spans="4:23" x14ac:dyDescent="0.25">
      <c r="D145" s="14"/>
      <c r="I145" s="10"/>
      <c r="N145" s="10"/>
      <c r="S145" s="10"/>
      <c r="W145" s="10"/>
    </row>
    <row r="146" spans="4:23" x14ac:dyDescent="0.25">
      <c r="D146" s="14"/>
      <c r="I146" s="10"/>
      <c r="N146" s="10"/>
      <c r="S146" s="10"/>
      <c r="W146" s="10"/>
    </row>
    <row r="147" spans="4:23" x14ac:dyDescent="0.25">
      <c r="D147" s="14"/>
      <c r="I147" s="10"/>
      <c r="N147" s="10"/>
      <c r="S147" s="10"/>
      <c r="W147" s="10"/>
    </row>
    <row r="148" spans="4:23" x14ac:dyDescent="0.25">
      <c r="D148" s="14"/>
      <c r="I148" s="10"/>
      <c r="N148" s="10"/>
      <c r="S148" s="10"/>
      <c r="W148" s="10"/>
    </row>
    <row r="149" spans="4:23" x14ac:dyDescent="0.25">
      <c r="D149" s="14"/>
      <c r="I149" s="10"/>
      <c r="N149" s="10"/>
      <c r="S149" s="10"/>
      <c r="W149" s="10"/>
    </row>
    <row r="150" spans="4:23" x14ac:dyDescent="0.25">
      <c r="D150" s="14"/>
      <c r="I150" s="10"/>
      <c r="N150" s="10"/>
      <c r="S150" s="10"/>
      <c r="W150" s="10"/>
    </row>
    <row r="151" spans="4:23" x14ac:dyDescent="0.25">
      <c r="D151" s="14"/>
      <c r="I151" s="10"/>
      <c r="N151" s="10"/>
      <c r="S151" s="10"/>
      <c r="W151" s="10"/>
    </row>
    <row r="152" spans="4:23" x14ac:dyDescent="0.25">
      <c r="D152" s="14"/>
      <c r="I152" s="10"/>
      <c r="N152" s="10"/>
      <c r="S152" s="10"/>
      <c r="W152" s="10"/>
    </row>
    <row r="153" spans="4:23" x14ac:dyDescent="0.25">
      <c r="D153" s="14"/>
      <c r="I153" s="10"/>
      <c r="N153" s="10"/>
      <c r="S153" s="10"/>
      <c r="W153" s="10"/>
    </row>
    <row r="154" spans="4:23" x14ac:dyDescent="0.25">
      <c r="D154" s="14"/>
      <c r="I154" s="10"/>
      <c r="N154" s="10"/>
      <c r="S154" s="10"/>
      <c r="W154" s="10"/>
    </row>
    <row r="155" spans="4:23" x14ac:dyDescent="0.25">
      <c r="D155" s="14"/>
      <c r="I155" s="10"/>
      <c r="N155" s="10"/>
      <c r="S155" s="10"/>
      <c r="W155" s="10"/>
    </row>
    <row r="156" spans="4:23" x14ac:dyDescent="0.25">
      <c r="D156" s="14"/>
      <c r="I156" s="10"/>
      <c r="N156" s="10"/>
      <c r="S156" s="10"/>
      <c r="W156" s="10"/>
    </row>
    <row r="157" spans="4:23" x14ac:dyDescent="0.25">
      <c r="D157" s="14"/>
      <c r="I157" s="10"/>
      <c r="N157" s="10"/>
      <c r="S157" s="10"/>
      <c r="W157" s="10"/>
    </row>
    <row r="158" spans="4:23" x14ac:dyDescent="0.25">
      <c r="D158" s="14"/>
      <c r="I158" s="10"/>
      <c r="N158" s="10"/>
      <c r="S158" s="10"/>
      <c r="W158" s="10"/>
    </row>
    <row r="159" spans="4:23" x14ac:dyDescent="0.25">
      <c r="D159" s="14"/>
      <c r="I159" s="10"/>
      <c r="N159" s="10"/>
      <c r="S159" s="10"/>
      <c r="W159" s="10"/>
    </row>
    <row r="160" spans="4:23" x14ac:dyDescent="0.25">
      <c r="D160" s="14"/>
      <c r="I160" s="10"/>
      <c r="N160" s="10"/>
      <c r="S160" s="10"/>
      <c r="W160" s="10"/>
    </row>
    <row r="161" spans="4:23" x14ac:dyDescent="0.25">
      <c r="D161" s="14"/>
      <c r="I161" s="10"/>
      <c r="N161" s="10"/>
      <c r="S161" s="10"/>
      <c r="W161" s="10"/>
    </row>
    <row r="162" spans="4:23" x14ac:dyDescent="0.25">
      <c r="D162" s="14"/>
      <c r="I162" s="10"/>
      <c r="N162" s="10"/>
      <c r="S162" s="10"/>
      <c r="W162" s="10"/>
    </row>
    <row r="163" spans="4:23" x14ac:dyDescent="0.25">
      <c r="D163" s="14"/>
      <c r="I163" s="10"/>
      <c r="N163" s="10"/>
      <c r="S163" s="10"/>
      <c r="W163" s="10"/>
    </row>
    <row r="164" spans="4:23" x14ac:dyDescent="0.25">
      <c r="D164" s="14"/>
      <c r="I164" s="10"/>
      <c r="N164" s="10"/>
      <c r="S164" s="10"/>
      <c r="W164" s="10"/>
    </row>
    <row r="165" spans="4:23" x14ac:dyDescent="0.25">
      <c r="D165" s="14"/>
      <c r="I165" s="10"/>
      <c r="N165" s="10"/>
      <c r="S165" s="10"/>
      <c r="W165" s="10"/>
    </row>
    <row r="166" spans="4:23" x14ac:dyDescent="0.25">
      <c r="D166" s="14"/>
      <c r="I166" s="10"/>
      <c r="N166" s="10"/>
      <c r="S166" s="10"/>
      <c r="W166" s="10"/>
    </row>
    <row r="167" spans="4:23" x14ac:dyDescent="0.25">
      <c r="D167" s="14"/>
      <c r="I167" s="10"/>
      <c r="N167" s="10"/>
      <c r="S167" s="10"/>
      <c r="W167" s="10"/>
    </row>
    <row r="168" spans="4:23" x14ac:dyDescent="0.25">
      <c r="D168" s="14"/>
      <c r="I168" s="10"/>
      <c r="N168" s="10"/>
      <c r="S168" s="10"/>
      <c r="W168" s="10"/>
    </row>
    <row r="169" spans="4:23" x14ac:dyDescent="0.25">
      <c r="D169" s="14"/>
      <c r="I169" s="10"/>
      <c r="N169" s="10"/>
      <c r="S169" s="10"/>
      <c r="W169" s="10"/>
    </row>
    <row r="170" spans="4:23" x14ac:dyDescent="0.25">
      <c r="D170" s="14"/>
      <c r="I170" s="10"/>
      <c r="N170" s="10"/>
      <c r="S170" s="10"/>
      <c r="W170" s="10"/>
    </row>
    <row r="171" spans="4:23" x14ac:dyDescent="0.25">
      <c r="D171" s="14"/>
      <c r="I171" s="10"/>
      <c r="N171" s="10"/>
      <c r="S171" s="10"/>
      <c r="W171" s="10"/>
    </row>
    <row r="172" spans="4:23" x14ac:dyDescent="0.25">
      <c r="D172" s="14"/>
      <c r="I172" s="10"/>
      <c r="N172" s="10"/>
      <c r="S172" s="10"/>
      <c r="W172" s="10"/>
    </row>
    <row r="173" spans="4:23" x14ac:dyDescent="0.25">
      <c r="D173" s="14"/>
      <c r="I173" s="10"/>
      <c r="N173" s="10"/>
      <c r="S173" s="10"/>
      <c r="W173" s="10"/>
    </row>
    <row r="174" spans="4:23" x14ac:dyDescent="0.25">
      <c r="D174" s="14"/>
      <c r="I174" s="10"/>
      <c r="N174" s="10"/>
      <c r="S174" s="10"/>
      <c r="W174" s="10"/>
    </row>
    <row r="175" spans="4:23" x14ac:dyDescent="0.25">
      <c r="D175" s="14"/>
      <c r="I175" s="10"/>
      <c r="N175" s="10"/>
      <c r="S175" s="10"/>
      <c r="W175" s="10"/>
    </row>
    <row r="176" spans="4:23" x14ac:dyDescent="0.25">
      <c r="D176" s="14"/>
      <c r="I176" s="10"/>
      <c r="N176" s="10"/>
      <c r="S176" s="10"/>
      <c r="W176" s="10"/>
    </row>
    <row r="177" spans="4:23" x14ac:dyDescent="0.25">
      <c r="D177" s="14"/>
      <c r="I177" s="10"/>
      <c r="N177" s="10"/>
      <c r="S177" s="10"/>
      <c r="W177" s="10"/>
    </row>
    <row r="178" spans="4:23" x14ac:dyDescent="0.25">
      <c r="D178" s="14"/>
      <c r="I178" s="10"/>
      <c r="N178" s="10"/>
      <c r="S178" s="10"/>
      <c r="W178" s="10"/>
    </row>
    <row r="179" spans="4:23" x14ac:dyDescent="0.25">
      <c r="D179" s="14"/>
      <c r="I179" s="10"/>
      <c r="N179" s="10"/>
      <c r="S179" s="10"/>
      <c r="W179" s="10"/>
    </row>
    <row r="180" spans="4:23" x14ac:dyDescent="0.25">
      <c r="D180" s="14"/>
      <c r="I180" s="10"/>
      <c r="N180" s="10"/>
      <c r="S180" s="10"/>
      <c r="W180" s="10"/>
    </row>
    <row r="181" spans="4:23" x14ac:dyDescent="0.25">
      <c r="D181" s="14"/>
      <c r="I181" s="10"/>
      <c r="N181" s="10"/>
      <c r="S181" s="10"/>
      <c r="W181" s="10"/>
    </row>
    <row r="182" spans="4:23" x14ac:dyDescent="0.25">
      <c r="D182" s="14"/>
      <c r="I182" s="10"/>
      <c r="N182" s="10"/>
      <c r="S182" s="10"/>
      <c r="W182" s="10"/>
    </row>
    <row r="183" spans="4:23" x14ac:dyDescent="0.25">
      <c r="D183" s="14"/>
      <c r="I183" s="10"/>
      <c r="N183" s="10"/>
      <c r="S183" s="10"/>
      <c r="W183" s="10"/>
    </row>
    <row r="184" spans="4:23" x14ac:dyDescent="0.25">
      <c r="D184" s="14"/>
      <c r="I184" s="10"/>
      <c r="N184" s="10"/>
      <c r="S184" s="10"/>
      <c r="W184" s="10"/>
    </row>
    <row r="185" spans="4:23" x14ac:dyDescent="0.25">
      <c r="D185" s="14"/>
      <c r="I185" s="10"/>
      <c r="N185" s="10"/>
      <c r="S185" s="10"/>
      <c r="W185" s="10"/>
    </row>
    <row r="186" spans="4:23" x14ac:dyDescent="0.25">
      <c r="D186" s="14"/>
      <c r="I186" s="10"/>
      <c r="N186" s="10"/>
      <c r="S186" s="10"/>
      <c r="W186" s="10"/>
    </row>
    <row r="187" spans="4:23" x14ac:dyDescent="0.25">
      <c r="D187" s="14"/>
      <c r="I187" s="10"/>
      <c r="N187" s="10"/>
      <c r="S187" s="10"/>
      <c r="W187" s="10"/>
    </row>
    <row r="188" spans="4:23" x14ac:dyDescent="0.25">
      <c r="D188" s="14"/>
      <c r="I188" s="10"/>
      <c r="N188" s="10"/>
      <c r="S188" s="10"/>
      <c r="W188" s="10"/>
    </row>
    <row r="189" spans="4:23" x14ac:dyDescent="0.25">
      <c r="D189" s="14"/>
      <c r="I189" s="10"/>
      <c r="N189" s="10"/>
      <c r="S189" s="10"/>
      <c r="W189" s="10"/>
    </row>
    <row r="190" spans="4:23" x14ac:dyDescent="0.25">
      <c r="D190" s="14"/>
      <c r="I190" s="10"/>
      <c r="N190" s="10"/>
      <c r="S190" s="10"/>
      <c r="W190" s="10"/>
    </row>
    <row r="191" spans="4:23" x14ac:dyDescent="0.25">
      <c r="D191" s="14"/>
      <c r="I191" s="10"/>
      <c r="N191" s="10"/>
      <c r="S191" s="10"/>
      <c r="W191" s="10"/>
    </row>
    <row r="192" spans="4:23" x14ac:dyDescent="0.25">
      <c r="D192" s="14"/>
      <c r="I192" s="10"/>
      <c r="N192" s="10"/>
      <c r="S192" s="10"/>
      <c r="W192" s="10"/>
    </row>
    <row r="193" spans="4:23" x14ac:dyDescent="0.25">
      <c r="D193" s="14"/>
      <c r="I193" s="10"/>
      <c r="N193" s="10"/>
      <c r="S193" s="10"/>
      <c r="W193" s="10"/>
    </row>
  </sheetData>
  <mergeCells count="45">
    <mergeCell ref="O3:O6"/>
    <mergeCell ref="O8:O11"/>
    <mergeCell ref="T3:T6"/>
    <mergeCell ref="T8:T11"/>
    <mergeCell ref="E13:E16"/>
    <mergeCell ref="J13:J16"/>
    <mergeCell ref="O13:O16"/>
    <mergeCell ref="T13:T16"/>
    <mergeCell ref="E3:E6"/>
    <mergeCell ref="E8:E11"/>
    <mergeCell ref="J3:J6"/>
    <mergeCell ref="J8:J11"/>
    <mergeCell ref="E18:E21"/>
    <mergeCell ref="J18:J21"/>
    <mergeCell ref="O18:O21"/>
    <mergeCell ref="T18:T21"/>
    <mergeCell ref="E23:E26"/>
    <mergeCell ref="J23:J26"/>
    <mergeCell ref="O23:O26"/>
    <mergeCell ref="T23:T26"/>
    <mergeCell ref="T43:T46"/>
    <mergeCell ref="E28:E31"/>
    <mergeCell ref="J28:J31"/>
    <mergeCell ref="O28:O31"/>
    <mergeCell ref="T28:T31"/>
    <mergeCell ref="E33:E36"/>
    <mergeCell ref="J33:J36"/>
    <mergeCell ref="O33:O36"/>
    <mergeCell ref="T33:T36"/>
    <mergeCell ref="X9:Y10"/>
    <mergeCell ref="O53:O56"/>
    <mergeCell ref="T53:T56"/>
    <mergeCell ref="E48:E51"/>
    <mergeCell ref="J48:J51"/>
    <mergeCell ref="O48:O51"/>
    <mergeCell ref="T48:T51"/>
    <mergeCell ref="E53:E56"/>
    <mergeCell ref="J53:J56"/>
    <mergeCell ref="E38:E41"/>
    <mergeCell ref="J38:J41"/>
    <mergeCell ref="O38:O41"/>
    <mergeCell ref="T38:T41"/>
    <mergeCell ref="E43:E46"/>
    <mergeCell ref="J43:J46"/>
    <mergeCell ref="O43:O46"/>
  </mergeCells>
  <conditionalFormatting sqref="E3:F51">
    <cfRule type="cellIs" dxfId="3" priority="4" operator="equal">
      <formula>""</formula>
    </cfRule>
  </conditionalFormatting>
  <conditionalFormatting sqref="J3:K51">
    <cfRule type="cellIs" dxfId="2" priority="3" operator="equal">
      <formula>""</formula>
    </cfRule>
  </conditionalFormatting>
  <conditionalFormatting sqref="O3:P51">
    <cfRule type="cellIs" dxfId="1" priority="2" operator="equal">
      <formula>""</formula>
    </cfRule>
  </conditionalFormatting>
  <conditionalFormatting sqref="T3:U51">
    <cfRule type="cellIs" dxfId="0" priority="1" operator="equal">
      <formula>""</formula>
    </cfRule>
  </conditionalFormatting>
  <hyperlinks>
    <hyperlink ref="X9:Y10" location="'Menu Principal'!A1" display="Voltar ao Menu Principal" xr:uid="{325B3FBA-214A-4AFD-8AEA-03AF7C1E9301}"/>
  </hyperlink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B8715-57B0-4B44-BA19-50AB8CF16106}">
  <sheetPr codeName="Planilha6"/>
  <dimension ref="A3:C8"/>
  <sheetViews>
    <sheetView workbookViewId="0">
      <selection activeCell="H4" sqref="H4"/>
    </sheetView>
  </sheetViews>
  <sheetFormatPr defaultRowHeight="15" x14ac:dyDescent="0.25"/>
  <cols>
    <col min="1" max="1" width="18" bestFit="1" customWidth="1"/>
    <col min="2" max="2" width="20" bestFit="1" customWidth="1"/>
    <col min="3" max="3" width="22.140625" bestFit="1" customWidth="1"/>
  </cols>
  <sheetData>
    <row r="3" spans="1:3" x14ac:dyDescent="0.25">
      <c r="A3" s="18" t="s">
        <v>44</v>
      </c>
      <c r="B3" t="s">
        <v>49</v>
      </c>
      <c r="C3" t="s">
        <v>50</v>
      </c>
    </row>
    <row r="4" spans="1:3" x14ac:dyDescent="0.25">
      <c r="A4" s="19" t="s">
        <v>47</v>
      </c>
      <c r="B4">
        <v>2</v>
      </c>
      <c r="C4">
        <v>2</v>
      </c>
    </row>
    <row r="5" spans="1:3" x14ac:dyDescent="0.25">
      <c r="A5" s="19" t="s">
        <v>37</v>
      </c>
      <c r="B5">
        <v>9</v>
      </c>
      <c r="C5">
        <v>9</v>
      </c>
    </row>
    <row r="6" spans="1:3" x14ac:dyDescent="0.25">
      <c r="A6" s="19" t="s">
        <v>38</v>
      </c>
      <c r="B6">
        <v>6</v>
      </c>
      <c r="C6">
        <v>6</v>
      </c>
    </row>
    <row r="7" spans="1:3" x14ac:dyDescent="0.25">
      <c r="A7" s="19" t="s">
        <v>39</v>
      </c>
      <c r="B7">
        <v>1</v>
      </c>
      <c r="C7">
        <v>1</v>
      </c>
    </row>
    <row r="8" spans="1:3" x14ac:dyDescent="0.25">
      <c r="A8" s="19" t="s">
        <v>45</v>
      </c>
      <c r="B8">
        <v>18</v>
      </c>
      <c r="C8">
        <v>18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BCFDE-9365-47C4-A2F2-6F7E124FA02A}">
  <sheetPr codeName="Planilha7"/>
  <dimension ref="A3:E8"/>
  <sheetViews>
    <sheetView workbookViewId="0">
      <selection activeCell="B6" sqref="B6"/>
    </sheetView>
  </sheetViews>
  <sheetFormatPr defaultRowHeight="15" x14ac:dyDescent="0.25"/>
  <cols>
    <col min="1" max="1" width="18" bestFit="1" customWidth="1"/>
    <col min="2" max="2" width="20.85546875" bestFit="1" customWidth="1"/>
    <col min="7" max="7" width="18" bestFit="1" customWidth="1"/>
    <col min="8" max="8" width="20" bestFit="1" customWidth="1"/>
    <col min="9" max="9" width="22.140625" bestFit="1" customWidth="1"/>
    <col min="10" max="10" width="19.5703125" bestFit="1" customWidth="1"/>
    <col min="11" max="12" width="10.7109375" bestFit="1" customWidth="1"/>
  </cols>
  <sheetData>
    <row r="3" spans="1:5" x14ac:dyDescent="0.25">
      <c r="A3" s="18" t="s">
        <v>44</v>
      </c>
      <c r="B3" t="s">
        <v>46</v>
      </c>
      <c r="D3" s="20" t="s">
        <v>45</v>
      </c>
      <c r="E3">
        <f>IFERROR(VLOOKUP(D3,$A$4:$B$8,2,FALSE),0)</f>
        <v>18</v>
      </c>
    </row>
    <row r="4" spans="1:5" x14ac:dyDescent="0.25">
      <c r="A4" s="19" t="s">
        <v>0</v>
      </c>
      <c r="B4">
        <v>5</v>
      </c>
      <c r="D4" s="19" t="s">
        <v>3</v>
      </c>
      <c r="E4">
        <f>IFERROR(VLOOKUP(D4,$A$4:$B$8,2,FALSE),0)</f>
        <v>4</v>
      </c>
    </row>
    <row r="5" spans="1:5" x14ac:dyDescent="0.25">
      <c r="A5" s="19" t="s">
        <v>1</v>
      </c>
      <c r="B5">
        <v>4</v>
      </c>
      <c r="D5" s="19" t="s">
        <v>1</v>
      </c>
      <c r="E5">
        <f t="shared" ref="E5:E7" si="0">IFERROR(VLOOKUP(D5,$A$4:$B$8,2,FALSE),0)</f>
        <v>4</v>
      </c>
    </row>
    <row r="6" spans="1:5" x14ac:dyDescent="0.25">
      <c r="A6" s="19" t="s">
        <v>3</v>
      </c>
      <c r="B6">
        <v>4</v>
      </c>
      <c r="D6" s="19" t="s">
        <v>0</v>
      </c>
      <c r="E6">
        <f t="shared" si="0"/>
        <v>5</v>
      </c>
    </row>
    <row r="7" spans="1:5" x14ac:dyDescent="0.25">
      <c r="A7" s="19" t="s">
        <v>2</v>
      </c>
      <c r="B7">
        <v>5</v>
      </c>
      <c r="D7" s="19" t="s">
        <v>2</v>
      </c>
      <c r="E7">
        <f t="shared" si="0"/>
        <v>5</v>
      </c>
    </row>
    <row r="8" spans="1:5" x14ac:dyDescent="0.25">
      <c r="A8" s="19" t="s">
        <v>45</v>
      </c>
      <c r="B8">
        <v>18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12B4F-8345-465D-9CE1-2A823161DADE}">
  <sheetPr codeName="Planilha8"/>
  <dimension ref="S9:T10"/>
  <sheetViews>
    <sheetView showGridLines="0" zoomScaleNormal="100" workbookViewId="0">
      <selection activeCell="S9" sqref="S9:T10"/>
    </sheetView>
  </sheetViews>
  <sheetFormatPr defaultRowHeight="15" x14ac:dyDescent="0.25"/>
  <sheetData>
    <row r="9" spans="19:20" x14ac:dyDescent="0.25">
      <c r="S9" s="48" t="s">
        <v>76</v>
      </c>
      <c r="T9" s="48"/>
    </row>
    <row r="10" spans="19:20" x14ac:dyDescent="0.25">
      <c r="S10" s="48"/>
      <c r="T10" s="48"/>
    </row>
  </sheetData>
  <mergeCells count="1">
    <mergeCell ref="S9:T10"/>
  </mergeCells>
  <hyperlinks>
    <hyperlink ref="S9:T10" location="'Menu Principal'!A1" display="Voltar ao Menu Principal" xr:uid="{5AAB73E6-74B0-4B03-BEB6-D6E19DACF838}"/>
  </hyperlink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82193-CD2B-43E5-9BC9-0B68370281CB}">
  <sheetPr codeName="Planilha9"/>
  <dimension ref="A1:Z19"/>
  <sheetViews>
    <sheetView showGridLines="0" zoomScale="85" zoomScaleNormal="85" workbookViewId="0"/>
  </sheetViews>
  <sheetFormatPr defaultRowHeight="15" x14ac:dyDescent="0.25"/>
  <cols>
    <col min="5" max="11" width="20.7109375" customWidth="1"/>
  </cols>
  <sheetData>
    <row r="1" spans="1:26" ht="31.5" x14ac:dyDescent="0.25">
      <c r="A1" s="26"/>
      <c r="B1" s="22"/>
      <c r="C1" s="21"/>
      <c r="D1" s="21"/>
      <c r="E1" s="61" t="s">
        <v>61</v>
      </c>
      <c r="F1" s="61"/>
      <c r="G1" s="61"/>
      <c r="H1" s="61"/>
      <c r="I1" s="61"/>
      <c r="J1" s="61"/>
      <c r="K1" s="21"/>
      <c r="L1" s="21"/>
      <c r="M1" s="23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31.5" customHeight="1" x14ac:dyDescent="0.25">
      <c r="A2" s="27"/>
      <c r="B2" s="24"/>
      <c r="C2" s="21"/>
      <c r="D2" s="21"/>
      <c r="E2" s="61"/>
      <c r="F2" s="61"/>
      <c r="G2" s="61"/>
      <c r="H2" s="61"/>
      <c r="I2" s="61"/>
      <c r="J2" s="61"/>
      <c r="K2" s="21"/>
      <c r="L2" s="21"/>
      <c r="M2" s="23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5" customHeight="1" x14ac:dyDescent="0.25">
      <c r="A3" s="35"/>
      <c r="B3" s="35"/>
      <c r="C3" s="35"/>
      <c r="D3" s="35"/>
      <c r="E3" s="35"/>
      <c r="F3" s="35"/>
      <c r="G3" s="35"/>
      <c r="H3" s="36"/>
      <c r="I3" s="36"/>
      <c r="J3" s="36"/>
      <c r="K3" s="36"/>
      <c r="L3" s="36"/>
      <c r="M3" s="36"/>
    </row>
    <row r="4" spans="1:26" x14ac:dyDescent="0.25">
      <c r="A4" s="35"/>
      <c r="B4" s="35"/>
      <c r="C4" s="35"/>
      <c r="D4" s="35"/>
      <c r="E4" s="57" t="s">
        <v>56</v>
      </c>
      <c r="F4" s="57"/>
      <c r="G4" s="57"/>
      <c r="H4" s="57"/>
      <c r="I4" s="57"/>
      <c r="J4" s="57"/>
      <c r="K4" s="57"/>
      <c r="L4" s="36"/>
      <c r="M4" s="36"/>
    </row>
    <row r="5" spans="1:26" x14ac:dyDescent="0.25">
      <c r="A5" s="35"/>
      <c r="B5" s="35"/>
      <c r="C5" s="35"/>
      <c r="D5" s="35"/>
      <c r="E5" s="57"/>
      <c r="F5" s="57"/>
      <c r="G5" s="57"/>
      <c r="H5" s="57"/>
      <c r="I5" s="57"/>
      <c r="J5" s="57"/>
      <c r="K5" s="57"/>
      <c r="L5" s="36"/>
      <c r="M5" s="36"/>
    </row>
    <row r="6" spans="1:26" x14ac:dyDescent="0.25">
      <c r="A6" s="35"/>
      <c r="B6" s="35"/>
      <c r="C6" s="35"/>
      <c r="D6" s="35"/>
      <c r="E6" s="57"/>
      <c r="F6" s="57"/>
      <c r="G6" s="57"/>
      <c r="H6" s="57"/>
      <c r="I6" s="57"/>
      <c r="J6" s="57"/>
      <c r="K6" s="57"/>
      <c r="L6" s="36"/>
      <c r="M6" s="36"/>
    </row>
    <row r="7" spans="1:26" x14ac:dyDescent="0.25">
      <c r="A7" s="35"/>
      <c r="B7" s="35"/>
      <c r="C7" s="35"/>
      <c r="D7" s="35"/>
      <c r="E7" s="57"/>
      <c r="F7" s="57"/>
      <c r="G7" s="57"/>
      <c r="H7" s="57"/>
      <c r="I7" s="57"/>
      <c r="J7" s="57"/>
      <c r="K7" s="57"/>
      <c r="L7" s="36"/>
      <c r="M7" s="36"/>
    </row>
    <row r="8" spans="1:26" x14ac:dyDescent="0.25">
      <c r="A8" s="35"/>
      <c r="B8" s="35"/>
      <c r="C8" s="35"/>
      <c r="D8" s="35"/>
      <c r="E8" s="35"/>
      <c r="F8" s="35"/>
      <c r="G8" s="35"/>
      <c r="H8" s="36"/>
      <c r="I8" s="36"/>
      <c r="J8" s="36"/>
      <c r="K8" s="36"/>
      <c r="L8" s="36"/>
      <c r="M8" s="36"/>
    </row>
    <row r="9" spans="1:26" ht="16.5" customHeight="1" x14ac:dyDescent="0.25">
      <c r="A9" s="35"/>
      <c r="B9" s="35"/>
      <c r="C9" s="35"/>
      <c r="D9" s="35"/>
      <c r="E9" s="35"/>
      <c r="F9" s="58" t="s">
        <v>57</v>
      </c>
      <c r="G9" s="58"/>
      <c r="H9" s="58"/>
      <c r="I9" s="36"/>
      <c r="J9" s="36"/>
      <c r="K9" s="36"/>
      <c r="L9" s="36"/>
      <c r="M9" s="36"/>
      <c r="N9" s="48" t="s">
        <v>76</v>
      </c>
      <c r="O9" s="48"/>
    </row>
    <row r="10" spans="1:26" x14ac:dyDescent="0.25">
      <c r="A10" s="35"/>
      <c r="B10" s="35"/>
      <c r="C10" s="35"/>
      <c r="D10" s="35"/>
      <c r="E10" s="35"/>
      <c r="F10" s="35"/>
      <c r="G10" s="35"/>
      <c r="H10" s="36"/>
      <c r="I10" s="36"/>
      <c r="J10" s="36"/>
      <c r="K10" s="36"/>
      <c r="L10" s="36"/>
      <c r="M10" s="36"/>
      <c r="N10" s="48"/>
      <c r="O10" s="48"/>
    </row>
    <row r="11" spans="1:26" ht="34.5" customHeight="1" x14ac:dyDescent="0.25">
      <c r="A11" s="35"/>
      <c r="B11" s="35"/>
      <c r="C11" s="35"/>
      <c r="D11" s="35"/>
      <c r="E11" s="35"/>
      <c r="F11" s="58" t="s">
        <v>58</v>
      </c>
      <c r="G11" s="58"/>
      <c r="H11" s="58"/>
      <c r="I11" s="58"/>
      <c r="J11" s="58"/>
      <c r="K11" s="58"/>
      <c r="L11" s="36"/>
      <c r="M11" s="36"/>
    </row>
    <row r="12" spans="1:26" x14ac:dyDescent="0.25">
      <c r="A12" s="35"/>
      <c r="B12" s="35"/>
      <c r="C12" s="35"/>
      <c r="D12" s="35"/>
      <c r="E12" s="35"/>
      <c r="F12" s="58"/>
      <c r="G12" s="58"/>
      <c r="H12" s="58"/>
      <c r="I12" s="58"/>
      <c r="J12" s="58"/>
      <c r="K12" s="58"/>
      <c r="L12" s="36"/>
      <c r="M12" s="36"/>
    </row>
    <row r="13" spans="1:26" x14ac:dyDescent="0.25">
      <c r="A13" s="35"/>
      <c r="B13" s="35"/>
      <c r="C13" s="35"/>
      <c r="D13" s="35"/>
      <c r="E13" s="35"/>
      <c r="F13" s="35"/>
      <c r="G13" s="35"/>
      <c r="H13" s="35"/>
      <c r="I13" s="35"/>
      <c r="J13" s="36"/>
      <c r="K13" s="36"/>
      <c r="L13" s="36"/>
      <c r="M13" s="36"/>
    </row>
    <row r="14" spans="1:26" ht="15" customHeight="1" x14ac:dyDescent="0.25">
      <c r="A14" s="35"/>
      <c r="B14" s="35"/>
      <c r="C14" s="35"/>
      <c r="D14" s="35"/>
      <c r="E14" s="35"/>
      <c r="F14" s="59" t="s">
        <v>59</v>
      </c>
      <c r="G14" s="59"/>
      <c r="H14" s="59"/>
      <c r="I14" s="36"/>
      <c r="J14" s="36"/>
      <c r="K14" s="36"/>
      <c r="L14" s="36"/>
      <c r="M14" s="36"/>
    </row>
    <row r="15" spans="1:26" x14ac:dyDescent="0.25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</row>
    <row r="16" spans="1:26" ht="37.5" customHeight="1" x14ac:dyDescent="0.25">
      <c r="A16" s="35"/>
      <c r="B16" s="35"/>
      <c r="C16" s="35"/>
      <c r="D16" s="35"/>
      <c r="E16" s="60" t="s">
        <v>60</v>
      </c>
      <c r="F16" s="60"/>
      <c r="G16" s="60"/>
      <c r="H16" s="60"/>
      <c r="I16" s="60"/>
      <c r="J16" s="60"/>
      <c r="K16" s="60"/>
      <c r="L16" s="60"/>
      <c r="M16" s="35"/>
    </row>
    <row r="17" spans="1:13" x14ac:dyDescent="0.25">
      <c r="A17" s="35"/>
      <c r="B17" s="36"/>
      <c r="C17" s="36"/>
      <c r="D17" s="36"/>
      <c r="E17" s="60"/>
      <c r="F17" s="60"/>
      <c r="G17" s="60"/>
      <c r="H17" s="60"/>
      <c r="I17" s="60"/>
      <c r="J17" s="60"/>
      <c r="K17" s="60"/>
      <c r="L17" s="60"/>
      <c r="M17" s="35"/>
    </row>
    <row r="18" spans="1:13" x14ac:dyDescent="0.25">
      <c r="A18" s="35"/>
      <c r="B18" s="35"/>
      <c r="C18" s="35"/>
      <c r="D18" s="35"/>
      <c r="E18" s="37"/>
      <c r="F18" s="37"/>
      <c r="G18" s="37"/>
      <c r="H18" s="37"/>
      <c r="I18" s="37"/>
      <c r="J18" s="37"/>
      <c r="K18" s="37"/>
      <c r="L18" s="35"/>
      <c r="M18" s="35"/>
    </row>
    <row r="19" spans="1:13" x14ac:dyDescent="0.2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</row>
  </sheetData>
  <mergeCells count="7">
    <mergeCell ref="E1:J2"/>
    <mergeCell ref="N9:O10"/>
    <mergeCell ref="E4:K7"/>
    <mergeCell ref="F9:H9"/>
    <mergeCell ref="F11:K12"/>
    <mergeCell ref="F14:H14"/>
    <mergeCell ref="E16:L17"/>
  </mergeCells>
  <hyperlinks>
    <hyperlink ref="N9:O10" location="'Menu Principal'!A1" display="Voltar ao Menu Principal" xr:uid="{D9F3724B-730A-4475-BA4D-AAFB2BC95FFD}"/>
  </hyperlink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2</vt:i4>
      </vt:variant>
    </vt:vector>
  </HeadingPairs>
  <TitlesOfParts>
    <vt:vector size="11" baseType="lpstr">
      <vt:lpstr>Menu Principal</vt:lpstr>
      <vt:lpstr>Usuários</vt:lpstr>
      <vt:lpstr>Projetos</vt:lpstr>
      <vt:lpstr>Atividades</vt:lpstr>
      <vt:lpstr>Kanban</vt:lpstr>
      <vt:lpstr>Auxiliar</vt:lpstr>
      <vt:lpstr>Auxiliar1</vt:lpstr>
      <vt:lpstr>Painel</vt:lpstr>
      <vt:lpstr>Contatos</vt:lpstr>
      <vt:lpstr>lProjetos</vt:lpstr>
      <vt:lpstr>lUsuarios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Rieper</dc:creator>
  <cp:keywords>Guia do Excel</cp:keywords>
  <cp:lastModifiedBy>arthur vinicius</cp:lastModifiedBy>
  <dcterms:created xsi:type="dcterms:W3CDTF">2022-09-01T15:30:07Z</dcterms:created>
  <dcterms:modified xsi:type="dcterms:W3CDTF">2023-11-16T03:32:02Z</dcterms:modified>
</cp:coreProperties>
</file>